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10058\Dropbox (信和グループ)\経理部\110_信和建設㈱\指定請求書新フォーマット\"/>
    </mc:Choice>
  </mc:AlternateContent>
  <xr:revisionPtr revIDLastSave="0" documentId="13_ncr:1_{6F45FB51-058E-497D-BEC5-E889F926DB53}" xr6:coauthVersionLast="47" xr6:coauthVersionMax="47" xr10:uidLastSave="{00000000-0000-0000-0000-000000000000}"/>
  <bookViews>
    <workbookView xWindow="-120" yWindow="-120" windowWidth="29040" windowHeight="15840" tabRatio="788" xr2:uid="{0ABC1153-2DFE-475B-8824-AA43CF621C01}"/>
  </bookViews>
  <sheets>
    <sheet name="請求書入力説明" sheetId="22" r:id="rId1"/>
    <sheet name="入力フォーム" sheetId="20" r:id="rId2"/>
    <sheet name="【自動転記】請求書_材料その他用（提出用）" sheetId="21" r:id="rId3"/>
    <sheet name="【直接入力】請求書_材料その他用（提出用)" sheetId="23" r:id="rId4"/>
    <sheet name="【手書き】請求書_材料その他用（提出用）" sheetId="25" r:id="rId5"/>
    <sheet name="工種一覧" sheetId="3" state="hidden" r:id="rId6"/>
    <sheet name="消費税区分" sheetId="4" state="hidden" r:id="rId7"/>
  </sheets>
  <definedNames>
    <definedName name="_xlnm.Print_Area" localSheetId="2">'【自動転記】請求書_材料その他用（提出用）'!$B$1:$AP$43</definedName>
    <definedName name="_xlnm.Print_Area" localSheetId="4">'【手書き】請求書_材料その他用（提出用）'!$B$1:$AP$43</definedName>
    <definedName name="_xlnm.Print_Area" localSheetId="3">'【直接入力】請求書_材料その他用（提出用)'!$B$1:$AP$43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1" l="1"/>
  <c r="F13" i="21"/>
  <c r="AB11" i="25"/>
  <c r="S13" i="21"/>
  <c r="F10" i="21" l="1"/>
  <c r="AM30" i="23" l="1"/>
  <c r="AM29" i="23"/>
  <c r="AM28" i="23"/>
  <c r="AM27" i="23"/>
  <c r="AM26" i="23"/>
  <c r="AM25" i="23"/>
  <c r="F17" i="21"/>
  <c r="F37" i="23"/>
  <c r="T37" i="23" s="1"/>
  <c r="F36" i="23"/>
  <c r="T36" i="23" s="1"/>
  <c r="K25" i="20"/>
  <c r="K24" i="20"/>
  <c r="K23" i="20"/>
  <c r="K22" i="20"/>
  <c r="K21" i="20"/>
  <c r="K20" i="20"/>
  <c r="E30" i="21"/>
  <c r="E29" i="21"/>
  <c r="E28" i="21"/>
  <c r="E27" i="21"/>
  <c r="E26" i="21"/>
  <c r="E25" i="21"/>
  <c r="AB22" i="21"/>
  <c r="AB21" i="21"/>
  <c r="AB20" i="21"/>
  <c r="AB17" i="21"/>
  <c r="AB15" i="21"/>
  <c r="AB11" i="21"/>
  <c r="AB9" i="21"/>
  <c r="AB5" i="21"/>
  <c r="AH2" i="21"/>
  <c r="F7" i="21"/>
  <c r="M8" i="20" l="1"/>
  <c r="AM31" i="23"/>
  <c r="F35" i="23"/>
  <c r="M35" i="23" s="1"/>
  <c r="F34" i="23"/>
  <c r="M34" i="23" s="1"/>
  <c r="AG30" i="21"/>
  <c r="AG29" i="21"/>
  <c r="AG28" i="21"/>
  <c r="AG27" i="21"/>
  <c r="AG26" i="21"/>
  <c r="AG25" i="21"/>
  <c r="T35" i="23" l="1"/>
  <c r="F38" i="23"/>
  <c r="M38" i="23"/>
  <c r="K28" i="20"/>
  <c r="AM27" i="21"/>
  <c r="AM28" i="21"/>
  <c r="AM29" i="21"/>
  <c r="AM30" i="21"/>
  <c r="AA33" i="21"/>
  <c r="AA34" i="21"/>
  <c r="AA35" i="21"/>
  <c r="AA36" i="21"/>
  <c r="AA37" i="21"/>
  <c r="AA38" i="21"/>
  <c r="AI25" i="21"/>
  <c r="AI30" i="21"/>
  <c r="AI29" i="21"/>
  <c r="AI28" i="21"/>
  <c r="AI27" i="21"/>
  <c r="AI26" i="21"/>
  <c r="AD25" i="21"/>
  <c r="AD30" i="21"/>
  <c r="AD29" i="21"/>
  <c r="AD28" i="21"/>
  <c r="AD27" i="21"/>
  <c r="AD26" i="21"/>
  <c r="AA30" i="21"/>
  <c r="AA29" i="21"/>
  <c r="AA28" i="21"/>
  <c r="AA27" i="21"/>
  <c r="AA26" i="21"/>
  <c r="AA25" i="21"/>
  <c r="B30" i="21"/>
  <c r="B29" i="21"/>
  <c r="B28" i="21"/>
  <c r="B27" i="21"/>
  <c r="B26" i="21"/>
  <c r="B25" i="21"/>
  <c r="T34" i="23" l="1"/>
  <c r="T38" i="23" s="1"/>
  <c r="F21" i="23" s="1"/>
  <c r="K27" i="20"/>
  <c r="N8" i="20" s="1"/>
  <c r="M10" i="20"/>
  <c r="F34" i="21"/>
  <c r="K26" i="20"/>
  <c r="AM26" i="21"/>
  <c r="AM25" i="21"/>
  <c r="N9" i="20"/>
  <c r="N12" i="20" l="1"/>
  <c r="M11" i="20"/>
  <c r="M9" i="20"/>
  <c r="F35" i="21" s="1"/>
  <c r="K29" i="20"/>
  <c r="M12" i="20" l="1"/>
  <c r="F38" i="21" s="1"/>
  <c r="O11" i="20"/>
  <c r="F37" i="21"/>
  <c r="O10" i="20"/>
  <c r="F36" i="21"/>
  <c r="O9" i="20"/>
  <c r="M38" i="21" l="1"/>
  <c r="O8" i="20"/>
  <c r="O12" i="20" l="1"/>
  <c r="T38" i="21" s="1"/>
  <c r="B3" i="3"/>
  <c r="E154" i="3" s="1"/>
  <c r="B4" i="3"/>
  <c r="F307" i="3" s="1"/>
  <c r="B5" i="3"/>
  <c r="G199" i="3" s="1"/>
  <c r="B6" i="3"/>
  <c r="H36" i="3" s="1"/>
  <c r="B7" i="3"/>
  <c r="I220" i="3" s="1"/>
  <c r="B8" i="3"/>
  <c r="J178" i="3" s="1"/>
  <c r="AM31" i="21"/>
  <c r="G18" i="3" l="1"/>
  <c r="G43" i="3"/>
  <c r="G44" i="3"/>
  <c r="H71" i="3"/>
  <c r="G21" i="3"/>
  <c r="G103" i="3"/>
  <c r="G70" i="3"/>
  <c r="G104" i="3"/>
  <c r="H18" i="3"/>
  <c r="H127" i="3"/>
  <c r="G132" i="3"/>
  <c r="G206" i="3"/>
  <c r="G286" i="3"/>
  <c r="H25" i="3"/>
  <c r="G78" i="3"/>
  <c r="I113" i="3"/>
  <c r="G136" i="3"/>
  <c r="G178" i="3"/>
  <c r="G222" i="3"/>
  <c r="J302" i="3"/>
  <c r="G4" i="3"/>
  <c r="J25" i="3"/>
  <c r="I57" i="3"/>
  <c r="G79" i="3"/>
  <c r="J113" i="3"/>
  <c r="G137" i="3"/>
  <c r="H179" i="3"/>
  <c r="J222" i="3"/>
  <c r="J305" i="3"/>
  <c r="J165" i="3"/>
  <c r="J75" i="3"/>
  <c r="I77" i="3"/>
  <c r="J225" i="3"/>
  <c r="H8" i="3"/>
  <c r="H32" i="3"/>
  <c r="I59" i="3"/>
  <c r="G85" i="3"/>
  <c r="I116" i="3"/>
  <c r="I143" i="3"/>
  <c r="J182" i="3"/>
  <c r="G238" i="3"/>
  <c r="J318" i="3"/>
  <c r="I135" i="3"/>
  <c r="H52" i="3"/>
  <c r="G27" i="3"/>
  <c r="G318" i="3"/>
  <c r="J8" i="3"/>
  <c r="J33" i="3"/>
  <c r="G60" i="3"/>
  <c r="J86" i="3"/>
  <c r="H117" i="3"/>
  <c r="H145" i="3"/>
  <c r="H183" i="3"/>
  <c r="J238" i="3"/>
  <c r="J321" i="3"/>
  <c r="J167" i="3"/>
  <c r="I75" i="3"/>
  <c r="J105" i="3"/>
  <c r="G302" i="3"/>
  <c r="J6" i="3"/>
  <c r="I9" i="3"/>
  <c r="H34" i="3"/>
  <c r="G61" i="3"/>
  <c r="H87" i="3"/>
  <c r="G119" i="3"/>
  <c r="G147" i="3"/>
  <c r="G184" i="3"/>
  <c r="J241" i="3"/>
  <c r="G334" i="3"/>
  <c r="J103" i="3"/>
  <c r="I207" i="3"/>
  <c r="J289" i="3"/>
  <c r="I51" i="3"/>
  <c r="H143" i="3"/>
  <c r="G10" i="3"/>
  <c r="H35" i="3"/>
  <c r="G62" i="3"/>
  <c r="G88" i="3"/>
  <c r="G122" i="3"/>
  <c r="G153" i="3"/>
  <c r="G187" i="3"/>
  <c r="G254" i="3"/>
  <c r="J334" i="3"/>
  <c r="H49" i="3"/>
  <c r="J286" i="3"/>
  <c r="I133" i="3"/>
  <c r="G172" i="3"/>
  <c r="I179" i="3"/>
  <c r="G14" i="3"/>
  <c r="G38" i="3"/>
  <c r="H66" i="3"/>
  <c r="G93" i="3"/>
  <c r="I123" i="3"/>
  <c r="H153" i="3"/>
  <c r="J193" i="3"/>
  <c r="J254" i="3"/>
  <c r="J337" i="3"/>
  <c r="J273" i="3"/>
  <c r="H133" i="3"/>
  <c r="G51" i="3"/>
  <c r="J23" i="3"/>
  <c r="J57" i="3"/>
  <c r="H15" i="3"/>
  <c r="G40" i="3"/>
  <c r="J66" i="3"/>
  <c r="J93" i="3"/>
  <c r="J123" i="3"/>
  <c r="H155" i="3"/>
  <c r="G194" i="3"/>
  <c r="J257" i="3"/>
  <c r="G350" i="3"/>
  <c r="J207" i="3"/>
  <c r="G171" i="3"/>
  <c r="I211" i="3"/>
  <c r="J84" i="3"/>
  <c r="J16" i="3"/>
  <c r="J40" i="3"/>
  <c r="I68" i="3"/>
  <c r="G94" i="3"/>
  <c r="I125" i="3"/>
  <c r="G159" i="3"/>
  <c r="G196" i="3"/>
  <c r="G270" i="3"/>
  <c r="J350" i="3"/>
  <c r="I168" i="3"/>
  <c r="G23" i="3"/>
  <c r="G211" i="3"/>
  <c r="G109" i="3"/>
  <c r="J115" i="3"/>
  <c r="H17" i="3"/>
  <c r="H42" i="3"/>
  <c r="G69" i="3"/>
  <c r="G96" i="3"/>
  <c r="G126" i="3"/>
  <c r="I164" i="3"/>
  <c r="J270" i="3"/>
  <c r="J353" i="3"/>
  <c r="J197" i="3"/>
  <c r="J258" i="3"/>
  <c r="J322" i="3"/>
  <c r="J9" i="3"/>
  <c r="I212" i="3"/>
  <c r="I227" i="3"/>
  <c r="I243" i="3"/>
  <c r="I259" i="3"/>
  <c r="I275" i="3"/>
  <c r="I307" i="3"/>
  <c r="I323" i="3"/>
  <c r="H27" i="3"/>
  <c r="J35" i="3"/>
  <c r="I52" i="3"/>
  <c r="I184" i="3"/>
  <c r="H199" i="3"/>
  <c r="J213" i="3"/>
  <c r="J227" i="3"/>
  <c r="J259" i="3"/>
  <c r="J275" i="3"/>
  <c r="J307" i="3"/>
  <c r="G353" i="3"/>
  <c r="G349" i="3"/>
  <c r="G345" i="3"/>
  <c r="G341" i="3"/>
  <c r="G337" i="3"/>
  <c r="G333" i="3"/>
  <c r="G329" i="3"/>
  <c r="G325" i="3"/>
  <c r="G321" i="3"/>
  <c r="G317" i="3"/>
  <c r="G313" i="3"/>
  <c r="G309" i="3"/>
  <c r="G305" i="3"/>
  <c r="G301" i="3"/>
  <c r="G297" i="3"/>
  <c r="G293" i="3"/>
  <c r="G289" i="3"/>
  <c r="G285" i="3"/>
  <c r="G281" i="3"/>
  <c r="G277" i="3"/>
  <c r="G273" i="3"/>
  <c r="G269" i="3"/>
  <c r="G265" i="3"/>
  <c r="G261" i="3"/>
  <c r="G257" i="3"/>
  <c r="G253" i="3"/>
  <c r="G249" i="3"/>
  <c r="G245" i="3"/>
  <c r="G241" i="3"/>
  <c r="G237" i="3"/>
  <c r="G233" i="3"/>
  <c r="G229" i="3"/>
  <c r="G225" i="3"/>
  <c r="G221" i="3"/>
  <c r="G217" i="3"/>
  <c r="G213" i="3"/>
  <c r="G209" i="3"/>
  <c r="G205" i="3"/>
  <c r="G201" i="3"/>
  <c r="G197" i="3"/>
  <c r="G193" i="3"/>
  <c r="G189" i="3"/>
  <c r="G185" i="3"/>
  <c r="G181" i="3"/>
  <c r="G177" i="3"/>
  <c r="G173" i="3"/>
  <c r="G169" i="3"/>
  <c r="G165" i="3"/>
  <c r="G161" i="3"/>
  <c r="G157" i="3"/>
  <c r="G212" i="3"/>
  <c r="G170" i="3"/>
  <c r="G163" i="3"/>
  <c r="G127" i="3"/>
  <c r="G117" i="3"/>
  <c r="G112" i="3"/>
  <c r="G102" i="3"/>
  <c r="G74" i="3"/>
  <c r="G65" i="3"/>
  <c r="G52" i="3"/>
  <c r="G35" i="3"/>
  <c r="G22" i="3"/>
  <c r="G5" i="3"/>
  <c r="G347" i="3"/>
  <c r="G339" i="3"/>
  <c r="G331" i="3"/>
  <c r="G323" i="3"/>
  <c r="G315" i="3"/>
  <c r="G307" i="3"/>
  <c r="G299" i="3"/>
  <c r="G291" i="3"/>
  <c r="G283" i="3"/>
  <c r="G275" i="3"/>
  <c r="G259" i="3"/>
  <c r="G251" i="3"/>
  <c r="G243" i="3"/>
  <c r="G235" i="3"/>
  <c r="G227" i="3"/>
  <c r="G198" i="3"/>
  <c r="G191" i="3"/>
  <c r="G176" i="3"/>
  <c r="G156" i="3"/>
  <c r="G146" i="3"/>
  <c r="G107" i="3"/>
  <c r="G97" i="3"/>
  <c r="G92" i="3"/>
  <c r="G83" i="3"/>
  <c r="G56" i="3"/>
  <c r="G39" i="3"/>
  <c r="G26" i="3"/>
  <c r="G9" i="3"/>
  <c r="G267" i="3"/>
  <c r="G346" i="3"/>
  <c r="G338" i="3"/>
  <c r="G330" i="3"/>
  <c r="G322" i="3"/>
  <c r="G314" i="3"/>
  <c r="G306" i="3"/>
  <c r="G298" i="3"/>
  <c r="G290" i="3"/>
  <c r="G282" i="3"/>
  <c r="G274" i="3"/>
  <c r="G266" i="3"/>
  <c r="G258" i="3"/>
  <c r="G250" i="3"/>
  <c r="G242" i="3"/>
  <c r="G234" i="3"/>
  <c r="G226" i="3"/>
  <c r="G190" i="3"/>
  <c r="G183" i="3"/>
  <c r="G168" i="3"/>
  <c r="G131" i="3"/>
  <c r="G121" i="3"/>
  <c r="G116" i="3"/>
  <c r="G106" i="3"/>
  <c r="G87" i="3"/>
  <c r="G64" i="3"/>
  <c r="G47" i="3"/>
  <c r="G34" i="3"/>
  <c r="G17" i="3"/>
  <c r="G352" i="3"/>
  <c r="G344" i="3"/>
  <c r="G336" i="3"/>
  <c r="G328" i="3"/>
  <c r="G320" i="3"/>
  <c r="G312" i="3"/>
  <c r="G304" i="3"/>
  <c r="G296" i="3"/>
  <c r="G288" i="3"/>
  <c r="G280" i="3"/>
  <c r="G272" i="3"/>
  <c r="G264" i="3"/>
  <c r="G256" i="3"/>
  <c r="G248" i="3"/>
  <c r="G240" i="3"/>
  <c r="G232" i="3"/>
  <c r="G224" i="3"/>
  <c r="G182" i="3"/>
  <c r="G175" i="3"/>
  <c r="G155" i="3"/>
  <c r="G145" i="3"/>
  <c r="G140" i="3"/>
  <c r="G130" i="3"/>
  <c r="G91" i="3"/>
  <c r="G68" i="3"/>
  <c r="G55" i="3"/>
  <c r="G42" i="3"/>
  <c r="G25" i="3"/>
  <c r="G8" i="3"/>
  <c r="G37" i="3"/>
  <c r="G210" i="3"/>
  <c r="G203" i="3"/>
  <c r="G188" i="3"/>
  <c r="G160" i="3"/>
  <c r="G135" i="3"/>
  <c r="G125" i="3"/>
  <c r="G120" i="3"/>
  <c r="G110" i="3"/>
  <c r="G86" i="3"/>
  <c r="G77" i="3"/>
  <c r="G59" i="3"/>
  <c r="G46" i="3"/>
  <c r="G29" i="3"/>
  <c r="G12" i="3"/>
  <c r="G3" i="3"/>
  <c r="G216" i="3"/>
  <c r="G174" i="3"/>
  <c r="G167" i="3"/>
  <c r="G154" i="3"/>
  <c r="G115" i="3"/>
  <c r="G105" i="3"/>
  <c r="G100" i="3"/>
  <c r="G72" i="3"/>
  <c r="G63" i="3"/>
  <c r="G50" i="3"/>
  <c r="G33" i="3"/>
  <c r="G16" i="3"/>
  <c r="G202" i="3"/>
  <c r="G195" i="3"/>
  <c r="G180" i="3"/>
  <c r="G149" i="3"/>
  <c r="G144" i="3"/>
  <c r="G134" i="3"/>
  <c r="G95" i="3"/>
  <c r="G90" i="3"/>
  <c r="G81" i="3"/>
  <c r="G54" i="3"/>
  <c r="G20" i="3"/>
  <c r="G351" i="3"/>
  <c r="G343" i="3"/>
  <c r="G335" i="3"/>
  <c r="G327" i="3"/>
  <c r="G319" i="3"/>
  <c r="G311" i="3"/>
  <c r="G303" i="3"/>
  <c r="G295" i="3"/>
  <c r="G287" i="3"/>
  <c r="G279" i="3"/>
  <c r="G271" i="3"/>
  <c r="G263" i="3"/>
  <c r="G255" i="3"/>
  <c r="G247" i="3"/>
  <c r="G239" i="3"/>
  <c r="G231" i="3"/>
  <c r="G223" i="3"/>
  <c r="G208" i="3"/>
  <c r="G166" i="3"/>
  <c r="G139" i="3"/>
  <c r="G129" i="3"/>
  <c r="G124" i="3"/>
  <c r="G114" i="3"/>
  <c r="G76" i="3"/>
  <c r="G67" i="3"/>
  <c r="G58" i="3"/>
  <c r="G41" i="3"/>
  <c r="G24" i="3"/>
  <c r="G7" i="3"/>
  <c r="H10" i="3"/>
  <c r="G19" i="3"/>
  <c r="I27" i="3"/>
  <c r="G36" i="3"/>
  <c r="I44" i="3"/>
  <c r="J52" i="3"/>
  <c r="H61" i="3"/>
  <c r="H70" i="3"/>
  <c r="I79" i="3"/>
  <c r="J88" i="3"/>
  <c r="G98" i="3"/>
  <c r="G108" i="3"/>
  <c r="J117" i="3"/>
  <c r="J127" i="3"/>
  <c r="I137" i="3"/>
  <c r="I147" i="3"/>
  <c r="J157" i="3"/>
  <c r="H171" i="3"/>
  <c r="J185" i="3"/>
  <c r="I199" i="3"/>
  <c r="G214" i="3"/>
  <c r="G228" i="3"/>
  <c r="G244" i="3"/>
  <c r="G260" i="3"/>
  <c r="G276" i="3"/>
  <c r="G292" i="3"/>
  <c r="G308" i="3"/>
  <c r="G324" i="3"/>
  <c r="G340" i="3"/>
  <c r="J51" i="3"/>
  <c r="J106" i="3"/>
  <c r="J170" i="3"/>
  <c r="I291" i="3"/>
  <c r="H19" i="3"/>
  <c r="J27" i="3"/>
  <c r="G53" i="3"/>
  <c r="I61" i="3"/>
  <c r="J70" i="3"/>
  <c r="J79" i="3"/>
  <c r="G89" i="3"/>
  <c r="J98" i="3"/>
  <c r="I108" i="3"/>
  <c r="G118" i="3"/>
  <c r="J137" i="3"/>
  <c r="J147" i="3"/>
  <c r="G158" i="3"/>
  <c r="I171" i="3"/>
  <c r="G186" i="3"/>
  <c r="J199" i="3"/>
  <c r="J214" i="3"/>
  <c r="J229" i="3"/>
  <c r="J245" i="3"/>
  <c r="J261" i="3"/>
  <c r="J277" i="3"/>
  <c r="J293" i="3"/>
  <c r="J309" i="3"/>
  <c r="J325" i="3"/>
  <c r="J341" i="3"/>
  <c r="J26" i="3"/>
  <c r="J43" i="3"/>
  <c r="J96" i="3"/>
  <c r="I107" i="3"/>
  <c r="J156" i="3"/>
  <c r="H350" i="3"/>
  <c r="H346" i="3"/>
  <c r="H342" i="3"/>
  <c r="H338" i="3"/>
  <c r="H334" i="3"/>
  <c r="H330" i="3"/>
  <c r="H326" i="3"/>
  <c r="H322" i="3"/>
  <c r="H318" i="3"/>
  <c r="H314" i="3"/>
  <c r="H310" i="3"/>
  <c r="H306" i="3"/>
  <c r="H302" i="3"/>
  <c r="H298" i="3"/>
  <c r="H294" i="3"/>
  <c r="H290" i="3"/>
  <c r="H286" i="3"/>
  <c r="H282" i="3"/>
  <c r="H278" i="3"/>
  <c r="H274" i="3"/>
  <c r="H270" i="3"/>
  <c r="H266" i="3"/>
  <c r="H262" i="3"/>
  <c r="H258" i="3"/>
  <c r="H254" i="3"/>
  <c r="H250" i="3"/>
  <c r="H246" i="3"/>
  <c r="H242" i="3"/>
  <c r="H238" i="3"/>
  <c r="H234" i="3"/>
  <c r="H230" i="3"/>
  <c r="H226" i="3"/>
  <c r="H222" i="3"/>
  <c r="H218" i="3"/>
  <c r="H214" i="3"/>
  <c r="H210" i="3"/>
  <c r="H206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8" i="3"/>
  <c r="H134" i="3"/>
  <c r="H130" i="3"/>
  <c r="H126" i="3"/>
  <c r="H122" i="3"/>
  <c r="H118" i="3"/>
  <c r="H114" i="3"/>
  <c r="H110" i="3"/>
  <c r="H106" i="3"/>
  <c r="H102" i="3"/>
  <c r="H98" i="3"/>
  <c r="H94" i="3"/>
  <c r="H353" i="3"/>
  <c r="H349" i="3"/>
  <c r="H345" i="3"/>
  <c r="H341" i="3"/>
  <c r="H337" i="3"/>
  <c r="H333" i="3"/>
  <c r="H329" i="3"/>
  <c r="H325" i="3"/>
  <c r="H321" i="3"/>
  <c r="H317" i="3"/>
  <c r="H313" i="3"/>
  <c r="H309" i="3"/>
  <c r="H305" i="3"/>
  <c r="H301" i="3"/>
  <c r="H297" i="3"/>
  <c r="H293" i="3"/>
  <c r="H289" i="3"/>
  <c r="H285" i="3"/>
  <c r="H281" i="3"/>
  <c r="H277" i="3"/>
  <c r="H273" i="3"/>
  <c r="H269" i="3"/>
  <c r="H265" i="3"/>
  <c r="H261" i="3"/>
  <c r="H257" i="3"/>
  <c r="H253" i="3"/>
  <c r="H249" i="3"/>
  <c r="H245" i="3"/>
  <c r="H241" i="3"/>
  <c r="H237" i="3"/>
  <c r="H233" i="3"/>
  <c r="H229" i="3"/>
  <c r="H225" i="3"/>
  <c r="H221" i="3"/>
  <c r="H217" i="3"/>
  <c r="H213" i="3"/>
  <c r="H209" i="3"/>
  <c r="H205" i="3"/>
  <c r="H201" i="3"/>
  <c r="H197" i="3"/>
  <c r="H193" i="3"/>
  <c r="H189" i="3"/>
  <c r="H185" i="3"/>
  <c r="H181" i="3"/>
  <c r="H177" i="3"/>
  <c r="H173" i="3"/>
  <c r="H169" i="3"/>
  <c r="H165" i="3"/>
  <c r="H161" i="3"/>
  <c r="H352" i="3"/>
  <c r="H348" i="3"/>
  <c r="H344" i="3"/>
  <c r="H340" i="3"/>
  <c r="H336" i="3"/>
  <c r="H332" i="3"/>
  <c r="H328" i="3"/>
  <c r="H324" i="3"/>
  <c r="H320" i="3"/>
  <c r="H316" i="3"/>
  <c r="H312" i="3"/>
  <c r="H308" i="3"/>
  <c r="H304" i="3"/>
  <c r="H300" i="3"/>
  <c r="H296" i="3"/>
  <c r="H292" i="3"/>
  <c r="H288" i="3"/>
  <c r="H284" i="3"/>
  <c r="H280" i="3"/>
  <c r="H276" i="3"/>
  <c r="H272" i="3"/>
  <c r="H268" i="3"/>
  <c r="H264" i="3"/>
  <c r="H260" i="3"/>
  <c r="H256" i="3"/>
  <c r="H252" i="3"/>
  <c r="H248" i="3"/>
  <c r="H244" i="3"/>
  <c r="H240" i="3"/>
  <c r="H236" i="3"/>
  <c r="H232" i="3"/>
  <c r="H228" i="3"/>
  <c r="H224" i="3"/>
  <c r="H220" i="3"/>
  <c r="H216" i="3"/>
  <c r="H212" i="3"/>
  <c r="H208" i="3"/>
  <c r="H204" i="3"/>
  <c r="H200" i="3"/>
  <c r="H196" i="3"/>
  <c r="H192" i="3"/>
  <c r="H188" i="3"/>
  <c r="H184" i="3"/>
  <c r="H180" i="3"/>
  <c r="H176" i="3"/>
  <c r="H172" i="3"/>
  <c r="H168" i="3"/>
  <c r="H164" i="3"/>
  <c r="H160" i="3"/>
  <c r="H156" i="3"/>
  <c r="H152" i="3"/>
  <c r="H148" i="3"/>
  <c r="H144" i="3"/>
  <c r="H140" i="3"/>
  <c r="H136" i="3"/>
  <c r="H132" i="3"/>
  <c r="H128" i="3"/>
  <c r="H124" i="3"/>
  <c r="H120" i="3"/>
  <c r="H116" i="3"/>
  <c r="H112" i="3"/>
  <c r="H108" i="3"/>
  <c r="H104" i="3"/>
  <c r="H100" i="3"/>
  <c r="H96" i="3"/>
  <c r="H92" i="3"/>
  <c r="H88" i="3"/>
  <c r="H84" i="3"/>
  <c r="H80" i="3"/>
  <c r="H76" i="3"/>
  <c r="H72" i="3"/>
  <c r="H68" i="3"/>
  <c r="H64" i="3"/>
  <c r="H347" i="3"/>
  <c r="H339" i="3"/>
  <c r="H331" i="3"/>
  <c r="H323" i="3"/>
  <c r="H315" i="3"/>
  <c r="H307" i="3"/>
  <c r="H299" i="3"/>
  <c r="H291" i="3"/>
  <c r="H283" i="3"/>
  <c r="H275" i="3"/>
  <c r="H267" i="3"/>
  <c r="H259" i="3"/>
  <c r="H251" i="3"/>
  <c r="H243" i="3"/>
  <c r="H235" i="3"/>
  <c r="H227" i="3"/>
  <c r="H191" i="3"/>
  <c r="H107" i="3"/>
  <c r="H97" i="3"/>
  <c r="H83" i="3"/>
  <c r="H56" i="3"/>
  <c r="H39" i="3"/>
  <c r="H26" i="3"/>
  <c r="H9" i="3"/>
  <c r="H219" i="3"/>
  <c r="H151" i="3"/>
  <c r="H141" i="3"/>
  <c r="H78" i="3"/>
  <c r="H69" i="3"/>
  <c r="H60" i="3"/>
  <c r="H43" i="3"/>
  <c r="H30" i="3"/>
  <c r="H13" i="3"/>
  <c r="H211" i="3"/>
  <c r="H111" i="3"/>
  <c r="H101" i="3"/>
  <c r="H82" i="3"/>
  <c r="H73" i="3"/>
  <c r="H51" i="3"/>
  <c r="H38" i="3"/>
  <c r="H21" i="3"/>
  <c r="H4" i="3"/>
  <c r="H203" i="3"/>
  <c r="H135" i="3"/>
  <c r="H125" i="3"/>
  <c r="H86" i="3"/>
  <c r="H77" i="3"/>
  <c r="H59" i="3"/>
  <c r="H46" i="3"/>
  <c r="H29" i="3"/>
  <c r="H12" i="3"/>
  <c r="H167" i="3"/>
  <c r="H115" i="3"/>
  <c r="H105" i="3"/>
  <c r="H63" i="3"/>
  <c r="H50" i="3"/>
  <c r="H33" i="3"/>
  <c r="H16" i="3"/>
  <c r="H195" i="3"/>
  <c r="H149" i="3"/>
  <c r="H95" i="3"/>
  <c r="H90" i="3"/>
  <c r="H81" i="3"/>
  <c r="H54" i="3"/>
  <c r="H37" i="3"/>
  <c r="H20" i="3"/>
  <c r="H3" i="3"/>
  <c r="H7" i="3"/>
  <c r="H351" i="3"/>
  <c r="H343" i="3"/>
  <c r="H335" i="3"/>
  <c r="H327" i="3"/>
  <c r="H319" i="3"/>
  <c r="H311" i="3"/>
  <c r="H303" i="3"/>
  <c r="H295" i="3"/>
  <c r="H287" i="3"/>
  <c r="H279" i="3"/>
  <c r="H271" i="3"/>
  <c r="H263" i="3"/>
  <c r="H255" i="3"/>
  <c r="H247" i="3"/>
  <c r="H239" i="3"/>
  <c r="H231" i="3"/>
  <c r="H223" i="3"/>
  <c r="H139" i="3"/>
  <c r="H129" i="3"/>
  <c r="H67" i="3"/>
  <c r="H58" i="3"/>
  <c r="H41" i="3"/>
  <c r="H24" i="3"/>
  <c r="H187" i="3"/>
  <c r="H159" i="3"/>
  <c r="H119" i="3"/>
  <c r="H109" i="3"/>
  <c r="H85" i="3"/>
  <c r="H62" i="3"/>
  <c r="H45" i="3"/>
  <c r="H28" i="3"/>
  <c r="H11" i="3"/>
  <c r="J18" i="3"/>
  <c r="H44" i="3"/>
  <c r="H79" i="3"/>
  <c r="I88" i="3"/>
  <c r="J97" i="3"/>
  <c r="J107" i="3"/>
  <c r="I117" i="3"/>
  <c r="I127" i="3"/>
  <c r="H137" i="3"/>
  <c r="H147" i="3"/>
  <c r="H157" i="3"/>
  <c r="J243" i="3"/>
  <c r="J291" i="3"/>
  <c r="J323" i="3"/>
  <c r="J339" i="3"/>
  <c r="J10" i="3"/>
  <c r="J44" i="3"/>
  <c r="G128" i="3"/>
  <c r="G11" i="3"/>
  <c r="I19" i="3"/>
  <c r="G28" i="3"/>
  <c r="I36" i="3"/>
  <c r="G45" i="3"/>
  <c r="H53" i="3"/>
  <c r="J61" i="3"/>
  <c r="G71" i="3"/>
  <c r="G80" i="3"/>
  <c r="H89" i="3"/>
  <c r="G99" i="3"/>
  <c r="J108" i="3"/>
  <c r="J118" i="3"/>
  <c r="I128" i="3"/>
  <c r="G138" i="3"/>
  <c r="G148" i="3"/>
  <c r="J158" i="3"/>
  <c r="J171" i="3"/>
  <c r="J186" i="3"/>
  <c r="G200" i="3"/>
  <c r="G215" i="3"/>
  <c r="G230" i="3"/>
  <c r="G246" i="3"/>
  <c r="G262" i="3"/>
  <c r="G278" i="3"/>
  <c r="G294" i="3"/>
  <c r="G310" i="3"/>
  <c r="G326" i="3"/>
  <c r="G342" i="3"/>
  <c r="J145" i="3"/>
  <c r="J226" i="3"/>
  <c r="I89" i="3"/>
  <c r="J138" i="3"/>
  <c r="H215" i="3"/>
  <c r="J246" i="3"/>
  <c r="J278" i="3"/>
  <c r="J294" i="3"/>
  <c r="J326" i="3"/>
  <c r="J342" i="3"/>
  <c r="I4" i="3"/>
  <c r="G13" i="3"/>
  <c r="I21" i="3"/>
  <c r="J38" i="3"/>
  <c r="H47" i="3"/>
  <c r="H55" i="3"/>
  <c r="J63" i="3"/>
  <c r="G73" i="3"/>
  <c r="G82" i="3"/>
  <c r="H91" i="3"/>
  <c r="G101" i="3"/>
  <c r="G111" i="3"/>
  <c r="J120" i="3"/>
  <c r="J130" i="3"/>
  <c r="I140" i="3"/>
  <c r="G150" i="3"/>
  <c r="J160" i="3"/>
  <c r="H175" i="3"/>
  <c r="J189" i="3"/>
  <c r="I203" i="3"/>
  <c r="G218" i="3"/>
  <c r="J233" i="3"/>
  <c r="J249" i="3"/>
  <c r="J265" i="3"/>
  <c r="J281" i="3"/>
  <c r="J297" i="3"/>
  <c r="J313" i="3"/>
  <c r="J329" i="3"/>
  <c r="J345" i="3"/>
  <c r="J155" i="3"/>
  <c r="I53" i="3"/>
  <c r="I80" i="3"/>
  <c r="J128" i="3"/>
  <c r="I148" i="3"/>
  <c r="I200" i="3"/>
  <c r="J230" i="3"/>
  <c r="J262" i="3"/>
  <c r="J310" i="3"/>
  <c r="G30" i="3"/>
  <c r="H5" i="3"/>
  <c r="J13" i="3"/>
  <c r="H22" i="3"/>
  <c r="G31" i="3"/>
  <c r="I39" i="3"/>
  <c r="G48" i="3"/>
  <c r="J55" i="3"/>
  <c r="I64" i="3"/>
  <c r="I73" i="3"/>
  <c r="J82" i="3"/>
  <c r="J91" i="3"/>
  <c r="I101" i="3"/>
  <c r="I111" i="3"/>
  <c r="H121" i="3"/>
  <c r="H131" i="3"/>
  <c r="G141" i="3"/>
  <c r="G151" i="3"/>
  <c r="G162" i="3"/>
  <c r="J175" i="3"/>
  <c r="J190" i="3"/>
  <c r="G204" i="3"/>
  <c r="G219" i="3"/>
  <c r="J234" i="3"/>
  <c r="J250" i="3"/>
  <c r="J266" i="3"/>
  <c r="J282" i="3"/>
  <c r="J298" i="3"/>
  <c r="J314" i="3"/>
  <c r="J330" i="3"/>
  <c r="J346" i="3"/>
  <c r="J60" i="3"/>
  <c r="I97" i="3"/>
  <c r="I339" i="3"/>
  <c r="J141" i="3"/>
  <c r="J151" i="3"/>
  <c r="H163" i="3"/>
  <c r="J177" i="3"/>
  <c r="I191" i="3"/>
  <c r="J219" i="3"/>
  <c r="I251" i="3"/>
  <c r="I283" i="3"/>
  <c r="I299" i="3"/>
  <c r="I315" i="3"/>
  <c r="I331" i="3"/>
  <c r="I347" i="3"/>
  <c r="J102" i="3"/>
  <c r="J69" i="3"/>
  <c r="J92" i="3"/>
  <c r="J251" i="3"/>
  <c r="J299" i="3"/>
  <c r="J347" i="3"/>
  <c r="G6" i="3"/>
  <c r="J14" i="3"/>
  <c r="J31" i="3"/>
  <c r="H40" i="3"/>
  <c r="G57" i="3"/>
  <c r="J65" i="3"/>
  <c r="G75" i="3"/>
  <c r="H93" i="3"/>
  <c r="H103" i="3"/>
  <c r="G123" i="3"/>
  <c r="J132" i="3"/>
  <c r="J142" i="3"/>
  <c r="I152" i="3"/>
  <c r="J163" i="3"/>
  <c r="G207" i="3"/>
  <c r="G236" i="3"/>
  <c r="G252" i="3"/>
  <c r="G268" i="3"/>
  <c r="G284" i="3"/>
  <c r="G300" i="3"/>
  <c r="G316" i="3"/>
  <c r="G332" i="3"/>
  <c r="G348" i="3"/>
  <c r="J352" i="3"/>
  <c r="J348" i="3"/>
  <c r="J344" i="3"/>
  <c r="J340" i="3"/>
  <c r="J336" i="3"/>
  <c r="J332" i="3"/>
  <c r="J328" i="3"/>
  <c r="J324" i="3"/>
  <c r="J320" i="3"/>
  <c r="J316" i="3"/>
  <c r="J312" i="3"/>
  <c r="J308" i="3"/>
  <c r="J304" i="3"/>
  <c r="J300" i="3"/>
  <c r="J296" i="3"/>
  <c r="J292" i="3"/>
  <c r="J288" i="3"/>
  <c r="J284" i="3"/>
  <c r="J280" i="3"/>
  <c r="J276" i="3"/>
  <c r="J272" i="3"/>
  <c r="J268" i="3"/>
  <c r="J264" i="3"/>
  <c r="J260" i="3"/>
  <c r="J256" i="3"/>
  <c r="J252" i="3"/>
  <c r="J248" i="3"/>
  <c r="J244" i="3"/>
  <c r="J240" i="3"/>
  <c r="J236" i="3"/>
  <c r="J232" i="3"/>
  <c r="J228" i="3"/>
  <c r="J224" i="3"/>
  <c r="J220" i="3"/>
  <c r="J216" i="3"/>
  <c r="J212" i="3"/>
  <c r="J208" i="3"/>
  <c r="J204" i="3"/>
  <c r="J200" i="3"/>
  <c r="J196" i="3"/>
  <c r="J192" i="3"/>
  <c r="J188" i="3"/>
  <c r="J184" i="3"/>
  <c r="J180" i="3"/>
  <c r="J176" i="3"/>
  <c r="J172" i="3"/>
  <c r="J168" i="3"/>
  <c r="J164" i="3"/>
  <c r="J205" i="3"/>
  <c r="J198" i="3"/>
  <c r="J183" i="3"/>
  <c r="J146" i="3"/>
  <c r="J136" i="3"/>
  <c r="J131" i="3"/>
  <c r="J121" i="3"/>
  <c r="J87" i="3"/>
  <c r="J78" i="3"/>
  <c r="J47" i="3"/>
  <c r="J30" i="3"/>
  <c r="J17" i="3"/>
  <c r="J211" i="3"/>
  <c r="J169" i="3"/>
  <c r="J162" i="3"/>
  <c r="J126" i="3"/>
  <c r="J116" i="3"/>
  <c r="J111" i="3"/>
  <c r="J101" i="3"/>
  <c r="J73" i="3"/>
  <c r="J64" i="3"/>
  <c r="J34" i="3"/>
  <c r="J21" i="3"/>
  <c r="J4" i="3"/>
  <c r="J218" i="3"/>
  <c r="J203" i="3"/>
  <c r="J161" i="3"/>
  <c r="J150" i="3"/>
  <c r="J140" i="3"/>
  <c r="J135" i="3"/>
  <c r="J125" i="3"/>
  <c r="J77" i="3"/>
  <c r="J68" i="3"/>
  <c r="J59" i="3"/>
  <c r="J42" i="3"/>
  <c r="J29" i="3"/>
  <c r="J12" i="3"/>
  <c r="J217" i="3"/>
  <c r="J210" i="3"/>
  <c r="J195" i="3"/>
  <c r="J149" i="3"/>
  <c r="J110" i="3"/>
  <c r="J100" i="3"/>
  <c r="J95" i="3"/>
  <c r="J81" i="3"/>
  <c r="J72" i="3"/>
  <c r="J50" i="3"/>
  <c r="J37" i="3"/>
  <c r="J20" i="3"/>
  <c r="J3" i="3"/>
  <c r="J351" i="3"/>
  <c r="J343" i="3"/>
  <c r="J335" i="3"/>
  <c r="J327" i="3"/>
  <c r="J319" i="3"/>
  <c r="J311" i="3"/>
  <c r="J303" i="3"/>
  <c r="J295" i="3"/>
  <c r="J287" i="3"/>
  <c r="J279" i="3"/>
  <c r="J271" i="3"/>
  <c r="J263" i="3"/>
  <c r="J255" i="3"/>
  <c r="J247" i="3"/>
  <c r="J239" i="3"/>
  <c r="J231" i="3"/>
  <c r="J223" i="3"/>
  <c r="J181" i="3"/>
  <c r="J174" i="3"/>
  <c r="J154" i="3"/>
  <c r="J144" i="3"/>
  <c r="J139" i="3"/>
  <c r="J129" i="3"/>
  <c r="J90" i="3"/>
  <c r="J67" i="3"/>
  <c r="J54" i="3"/>
  <c r="J41" i="3"/>
  <c r="J24" i="3"/>
  <c r="J7" i="3"/>
  <c r="J209" i="3"/>
  <c r="J202" i="3"/>
  <c r="J187" i="3"/>
  <c r="J159" i="3"/>
  <c r="J134" i="3"/>
  <c r="J124" i="3"/>
  <c r="J119" i="3"/>
  <c r="J109" i="3"/>
  <c r="J85" i="3"/>
  <c r="J76" i="3"/>
  <c r="J58" i="3"/>
  <c r="J45" i="3"/>
  <c r="J28" i="3"/>
  <c r="J11" i="3"/>
  <c r="J49" i="3"/>
  <c r="J215" i="3"/>
  <c r="J173" i="3"/>
  <c r="J166" i="3"/>
  <c r="J153" i="3"/>
  <c r="J114" i="3"/>
  <c r="J104" i="3"/>
  <c r="J99" i="3"/>
  <c r="J71" i="3"/>
  <c r="J62" i="3"/>
  <c r="J32" i="3"/>
  <c r="J15" i="3"/>
  <c r="J201" i="3"/>
  <c r="J194" i="3"/>
  <c r="J179" i="3"/>
  <c r="J148" i="3"/>
  <c r="J143" i="3"/>
  <c r="J133" i="3"/>
  <c r="J94" i="3"/>
  <c r="J89" i="3"/>
  <c r="J80" i="3"/>
  <c r="J53" i="3"/>
  <c r="J36" i="3"/>
  <c r="J19" i="3"/>
  <c r="J242" i="3"/>
  <c r="J274" i="3"/>
  <c r="J290" i="3"/>
  <c r="J306" i="3"/>
  <c r="J338" i="3"/>
  <c r="I350" i="3"/>
  <c r="I346" i="3"/>
  <c r="I342" i="3"/>
  <c r="I338" i="3"/>
  <c r="I334" i="3"/>
  <c r="I330" i="3"/>
  <c r="I326" i="3"/>
  <c r="I322" i="3"/>
  <c r="I318" i="3"/>
  <c r="I314" i="3"/>
  <c r="I310" i="3"/>
  <c r="I306" i="3"/>
  <c r="I302" i="3"/>
  <c r="I298" i="3"/>
  <c r="I294" i="3"/>
  <c r="I290" i="3"/>
  <c r="I286" i="3"/>
  <c r="I282" i="3"/>
  <c r="I278" i="3"/>
  <c r="I274" i="3"/>
  <c r="I270" i="3"/>
  <c r="I266" i="3"/>
  <c r="I262" i="3"/>
  <c r="I258" i="3"/>
  <c r="I254" i="3"/>
  <c r="I250" i="3"/>
  <c r="I246" i="3"/>
  <c r="I242" i="3"/>
  <c r="I238" i="3"/>
  <c r="I234" i="3"/>
  <c r="I230" i="3"/>
  <c r="I226" i="3"/>
  <c r="I222" i="3"/>
  <c r="I218" i="3"/>
  <c r="I214" i="3"/>
  <c r="I210" i="3"/>
  <c r="I206" i="3"/>
  <c r="I202" i="3"/>
  <c r="I198" i="3"/>
  <c r="I194" i="3"/>
  <c r="I190" i="3"/>
  <c r="I186" i="3"/>
  <c r="I182" i="3"/>
  <c r="I178" i="3"/>
  <c r="I174" i="3"/>
  <c r="I170" i="3"/>
  <c r="I166" i="3"/>
  <c r="I162" i="3"/>
  <c r="I158" i="3"/>
  <c r="I154" i="3"/>
  <c r="I150" i="3"/>
  <c r="I146" i="3"/>
  <c r="I142" i="3"/>
  <c r="I138" i="3"/>
  <c r="I134" i="3"/>
  <c r="I130" i="3"/>
  <c r="I126" i="3"/>
  <c r="I122" i="3"/>
  <c r="I118" i="3"/>
  <c r="I114" i="3"/>
  <c r="I110" i="3"/>
  <c r="I106" i="3"/>
  <c r="I102" i="3"/>
  <c r="I98" i="3"/>
  <c r="I94" i="3"/>
  <c r="I90" i="3"/>
  <c r="I86" i="3"/>
  <c r="I82" i="3"/>
  <c r="I78" i="3"/>
  <c r="I74" i="3"/>
  <c r="I70" i="3"/>
  <c r="I66" i="3"/>
  <c r="I62" i="3"/>
  <c r="I58" i="3"/>
  <c r="I54" i="3"/>
  <c r="I50" i="3"/>
  <c r="I46" i="3"/>
  <c r="I42" i="3"/>
  <c r="I38" i="3"/>
  <c r="I34" i="3"/>
  <c r="I30" i="3"/>
  <c r="I26" i="3"/>
  <c r="I22" i="3"/>
  <c r="I18" i="3"/>
  <c r="I14" i="3"/>
  <c r="I10" i="3"/>
  <c r="I6" i="3"/>
  <c r="I353" i="3"/>
  <c r="I349" i="3"/>
  <c r="I345" i="3"/>
  <c r="I341" i="3"/>
  <c r="I337" i="3"/>
  <c r="I333" i="3"/>
  <c r="I329" i="3"/>
  <c r="I325" i="3"/>
  <c r="I321" i="3"/>
  <c r="I317" i="3"/>
  <c r="I313" i="3"/>
  <c r="I309" i="3"/>
  <c r="I305" i="3"/>
  <c r="I301" i="3"/>
  <c r="I297" i="3"/>
  <c r="I293" i="3"/>
  <c r="I289" i="3"/>
  <c r="I285" i="3"/>
  <c r="I281" i="3"/>
  <c r="I277" i="3"/>
  <c r="I273" i="3"/>
  <c r="I269" i="3"/>
  <c r="I265" i="3"/>
  <c r="I261" i="3"/>
  <c r="I257" i="3"/>
  <c r="I253" i="3"/>
  <c r="I249" i="3"/>
  <c r="I245" i="3"/>
  <c r="I241" i="3"/>
  <c r="I237" i="3"/>
  <c r="I233" i="3"/>
  <c r="I229" i="3"/>
  <c r="I225" i="3"/>
  <c r="I221" i="3"/>
  <c r="I217" i="3"/>
  <c r="I213" i="3"/>
  <c r="I209" i="3"/>
  <c r="I205" i="3"/>
  <c r="I201" i="3"/>
  <c r="I197" i="3"/>
  <c r="I193" i="3"/>
  <c r="I189" i="3"/>
  <c r="I185" i="3"/>
  <c r="I181" i="3"/>
  <c r="I177" i="3"/>
  <c r="I173" i="3"/>
  <c r="I169" i="3"/>
  <c r="I165" i="3"/>
  <c r="I161" i="3"/>
  <c r="I157" i="3"/>
  <c r="I352" i="3"/>
  <c r="I348" i="3"/>
  <c r="I344" i="3"/>
  <c r="I340" i="3"/>
  <c r="I336" i="3"/>
  <c r="I332" i="3"/>
  <c r="I328" i="3"/>
  <c r="I324" i="3"/>
  <c r="I320" i="3"/>
  <c r="I316" i="3"/>
  <c r="I312" i="3"/>
  <c r="I308" i="3"/>
  <c r="I304" i="3"/>
  <c r="I300" i="3"/>
  <c r="I296" i="3"/>
  <c r="I292" i="3"/>
  <c r="I288" i="3"/>
  <c r="I284" i="3"/>
  <c r="I280" i="3"/>
  <c r="I276" i="3"/>
  <c r="I272" i="3"/>
  <c r="I268" i="3"/>
  <c r="I264" i="3"/>
  <c r="I260" i="3"/>
  <c r="I256" i="3"/>
  <c r="I252" i="3"/>
  <c r="I248" i="3"/>
  <c r="I244" i="3"/>
  <c r="I240" i="3"/>
  <c r="I236" i="3"/>
  <c r="I232" i="3"/>
  <c r="I228" i="3"/>
  <c r="I224" i="3"/>
  <c r="I219" i="3"/>
  <c r="I176" i="3"/>
  <c r="I156" i="3"/>
  <c r="I151" i="3"/>
  <c r="I141" i="3"/>
  <c r="I92" i="3"/>
  <c r="I69" i="3"/>
  <c r="I60" i="3"/>
  <c r="I43" i="3"/>
  <c r="I13" i="3"/>
  <c r="I204" i="3"/>
  <c r="I183" i="3"/>
  <c r="I136" i="3"/>
  <c r="I131" i="3"/>
  <c r="I121" i="3"/>
  <c r="I87" i="3"/>
  <c r="I47" i="3"/>
  <c r="I17" i="3"/>
  <c r="I196" i="3"/>
  <c r="I175" i="3"/>
  <c r="I155" i="3"/>
  <c r="I145" i="3"/>
  <c r="I96" i="3"/>
  <c r="I91" i="3"/>
  <c r="I55" i="3"/>
  <c r="I25" i="3"/>
  <c r="I8" i="3"/>
  <c r="I188" i="3"/>
  <c r="I167" i="3"/>
  <c r="I160" i="3"/>
  <c r="I120" i="3"/>
  <c r="I115" i="3"/>
  <c r="I105" i="3"/>
  <c r="I63" i="3"/>
  <c r="I33" i="3"/>
  <c r="I16" i="3"/>
  <c r="I216" i="3"/>
  <c r="I195" i="3"/>
  <c r="I149" i="3"/>
  <c r="I100" i="3"/>
  <c r="I95" i="3"/>
  <c r="I81" i="3"/>
  <c r="I72" i="3"/>
  <c r="I37" i="3"/>
  <c r="I20" i="3"/>
  <c r="I3" i="3"/>
  <c r="I45" i="3"/>
  <c r="I351" i="3"/>
  <c r="I343" i="3"/>
  <c r="I335" i="3"/>
  <c r="I327" i="3"/>
  <c r="I319" i="3"/>
  <c r="I311" i="3"/>
  <c r="I303" i="3"/>
  <c r="I295" i="3"/>
  <c r="I287" i="3"/>
  <c r="I279" i="3"/>
  <c r="I271" i="3"/>
  <c r="I263" i="3"/>
  <c r="I255" i="3"/>
  <c r="I247" i="3"/>
  <c r="I239" i="3"/>
  <c r="I231" i="3"/>
  <c r="I223" i="3"/>
  <c r="I180" i="3"/>
  <c r="I144" i="3"/>
  <c r="I139" i="3"/>
  <c r="I129" i="3"/>
  <c r="I67" i="3"/>
  <c r="I41" i="3"/>
  <c r="I24" i="3"/>
  <c r="I7" i="3"/>
  <c r="I208" i="3"/>
  <c r="I187" i="3"/>
  <c r="I159" i="3"/>
  <c r="I124" i="3"/>
  <c r="I119" i="3"/>
  <c r="I109" i="3"/>
  <c r="I85" i="3"/>
  <c r="I76" i="3"/>
  <c r="I28" i="3"/>
  <c r="I11" i="3"/>
  <c r="I215" i="3"/>
  <c r="I172" i="3"/>
  <c r="I153" i="3"/>
  <c r="I104" i="3"/>
  <c r="I99" i="3"/>
  <c r="I71" i="3"/>
  <c r="I49" i="3"/>
  <c r="I32" i="3"/>
  <c r="I15" i="3"/>
  <c r="I35" i="3"/>
  <c r="I12" i="3"/>
  <c r="I29" i="3"/>
  <c r="J46" i="3"/>
  <c r="H99" i="3"/>
  <c r="I5" i="3"/>
  <c r="J22" i="3"/>
  <c r="H31" i="3"/>
  <c r="J39" i="3"/>
  <c r="H48" i="3"/>
  <c r="I56" i="3"/>
  <c r="H65" i="3"/>
  <c r="H74" i="3"/>
  <c r="I83" i="3"/>
  <c r="I112" i="3"/>
  <c r="I235" i="3"/>
  <c r="I267" i="3"/>
  <c r="J5" i="3"/>
  <c r="H14" i="3"/>
  <c r="I31" i="3"/>
  <c r="I48" i="3"/>
  <c r="J56" i="3"/>
  <c r="I65" i="3"/>
  <c r="J74" i="3"/>
  <c r="J83" i="3"/>
  <c r="J112" i="3"/>
  <c r="J122" i="3"/>
  <c r="I132" i="3"/>
  <c r="G142" i="3"/>
  <c r="G152" i="3"/>
  <c r="I163" i="3"/>
  <c r="J191" i="3"/>
  <c r="J206" i="3"/>
  <c r="G220" i="3"/>
  <c r="J235" i="3"/>
  <c r="J267" i="3"/>
  <c r="J283" i="3"/>
  <c r="J315" i="3"/>
  <c r="J331" i="3"/>
  <c r="H23" i="3"/>
  <c r="J48" i="3"/>
  <c r="G84" i="3"/>
  <c r="G113" i="3"/>
  <c r="G192" i="3"/>
  <c r="H6" i="3"/>
  <c r="G15" i="3"/>
  <c r="I23" i="3"/>
  <c r="G32" i="3"/>
  <c r="I40" i="3"/>
  <c r="G49" i="3"/>
  <c r="H57" i="3"/>
  <c r="G66" i="3"/>
  <c r="H75" i="3"/>
  <c r="I84" i="3"/>
  <c r="I93" i="3"/>
  <c r="I103" i="3"/>
  <c r="H113" i="3"/>
  <c r="H123" i="3"/>
  <c r="G133" i="3"/>
  <c r="G143" i="3"/>
  <c r="J152" i="3"/>
  <c r="G164" i="3"/>
  <c r="G179" i="3"/>
  <c r="I192" i="3"/>
  <c r="H207" i="3"/>
  <c r="J221" i="3"/>
  <c r="J237" i="3"/>
  <c r="J253" i="3"/>
  <c r="J269" i="3"/>
  <c r="J285" i="3"/>
  <c r="J301" i="3"/>
  <c r="J317" i="3"/>
  <c r="J333" i="3"/>
  <c r="J349" i="3"/>
  <c r="F38" i="3"/>
  <c r="F126" i="3"/>
  <c r="F169" i="3"/>
  <c r="F209" i="3"/>
  <c r="F305" i="3"/>
  <c r="F76" i="3"/>
  <c r="F261" i="3"/>
  <c r="F39" i="3"/>
  <c r="F88" i="3"/>
  <c r="F127" i="3"/>
  <c r="F170" i="3"/>
  <c r="F210" i="3"/>
  <c r="F262" i="3"/>
  <c r="F306" i="3"/>
  <c r="F40" i="3"/>
  <c r="F89" i="3"/>
  <c r="F128" i="3"/>
  <c r="F171" i="3"/>
  <c r="F223" i="3"/>
  <c r="F264" i="3"/>
  <c r="F343" i="3"/>
  <c r="F327" i="3"/>
  <c r="F311" i="3"/>
  <c r="F295" i="3"/>
  <c r="F279" i="3"/>
  <c r="F263" i="3"/>
  <c r="F247" i="3"/>
  <c r="F231" i="3"/>
  <c r="F215" i="3"/>
  <c r="F199" i="3"/>
  <c r="F183" i="3"/>
  <c r="F167" i="3"/>
  <c r="F151" i="3"/>
  <c r="F135" i="3"/>
  <c r="F119" i="3"/>
  <c r="F338" i="3"/>
  <c r="F321" i="3"/>
  <c r="F304" i="3"/>
  <c r="F287" i="3"/>
  <c r="F270" i="3"/>
  <c r="F253" i="3"/>
  <c r="F236" i="3"/>
  <c r="F219" i="3"/>
  <c r="F202" i="3"/>
  <c r="F185" i="3"/>
  <c r="F168" i="3"/>
  <c r="F150" i="3"/>
  <c r="F133" i="3"/>
  <c r="F116" i="3"/>
  <c r="F100" i="3"/>
  <c r="F84" i="3"/>
  <c r="F68" i="3"/>
  <c r="F52" i="3"/>
  <c r="F36" i="3"/>
  <c r="F20" i="3"/>
  <c r="F4" i="3"/>
  <c r="F337" i="3"/>
  <c r="F320" i="3"/>
  <c r="F303" i="3"/>
  <c r="F286" i="3"/>
  <c r="F269" i="3"/>
  <c r="F235" i="3"/>
  <c r="F218" i="3"/>
  <c r="F201" i="3"/>
  <c r="F184" i="3"/>
  <c r="F166" i="3"/>
  <c r="F149" i="3"/>
  <c r="F132" i="3"/>
  <c r="F115" i="3"/>
  <c r="F99" i="3"/>
  <c r="F83" i="3"/>
  <c r="F67" i="3"/>
  <c r="F35" i="3"/>
  <c r="F19" i="3"/>
  <c r="F3" i="3"/>
  <c r="F353" i="3"/>
  <c r="F336" i="3"/>
  <c r="F252" i="3"/>
  <c r="F51" i="3"/>
  <c r="F351" i="3"/>
  <c r="F331" i="3"/>
  <c r="F312" i="3"/>
  <c r="F292" i="3"/>
  <c r="F273" i="3"/>
  <c r="F254" i="3"/>
  <c r="F233" i="3"/>
  <c r="F213" i="3"/>
  <c r="F194" i="3"/>
  <c r="F175" i="3"/>
  <c r="F156" i="3"/>
  <c r="F137" i="3"/>
  <c r="F117" i="3"/>
  <c r="F97" i="3"/>
  <c r="F79" i="3"/>
  <c r="F61" i="3"/>
  <c r="F43" i="3"/>
  <c r="F25" i="3"/>
  <c r="F7" i="3"/>
  <c r="F350" i="3"/>
  <c r="F330" i="3"/>
  <c r="F310" i="3"/>
  <c r="F291" i="3"/>
  <c r="F272" i="3"/>
  <c r="F251" i="3"/>
  <c r="F232" i="3"/>
  <c r="F212" i="3"/>
  <c r="F193" i="3"/>
  <c r="F174" i="3"/>
  <c r="F155" i="3"/>
  <c r="F136" i="3"/>
  <c r="F114" i="3"/>
  <c r="F96" i="3"/>
  <c r="F78" i="3"/>
  <c r="F60" i="3"/>
  <c r="F42" i="3"/>
  <c r="F24" i="3"/>
  <c r="F6" i="3"/>
  <c r="F340" i="3"/>
  <c r="F318" i="3"/>
  <c r="F299" i="3"/>
  <c r="F280" i="3"/>
  <c r="F260" i="3"/>
  <c r="F241" i="3"/>
  <c r="F222" i="3"/>
  <c r="F203" i="3"/>
  <c r="F181" i="3"/>
  <c r="F162" i="3"/>
  <c r="F143" i="3"/>
  <c r="F124" i="3"/>
  <c r="F105" i="3"/>
  <c r="F87" i="3"/>
  <c r="F69" i="3"/>
  <c r="F49" i="3"/>
  <c r="F31" i="3"/>
  <c r="F13" i="3"/>
  <c r="F339" i="3"/>
  <c r="F317" i="3"/>
  <c r="F298" i="3"/>
  <c r="F278" i="3"/>
  <c r="F259" i="3"/>
  <c r="F240" i="3"/>
  <c r="F221" i="3"/>
  <c r="F200" i="3"/>
  <c r="F180" i="3"/>
  <c r="F161" i="3"/>
  <c r="F142" i="3"/>
  <c r="F123" i="3"/>
  <c r="F104" i="3"/>
  <c r="F86" i="3"/>
  <c r="F66" i="3"/>
  <c r="F48" i="3"/>
  <c r="F30" i="3"/>
  <c r="F12" i="3"/>
  <c r="F335" i="3"/>
  <c r="F316" i="3"/>
  <c r="F297" i="3"/>
  <c r="F277" i="3"/>
  <c r="F258" i="3"/>
  <c r="F239" i="3"/>
  <c r="F220" i="3"/>
  <c r="F198" i="3"/>
  <c r="F179" i="3"/>
  <c r="F160" i="3"/>
  <c r="F141" i="3"/>
  <c r="F122" i="3"/>
  <c r="F103" i="3"/>
  <c r="F85" i="3"/>
  <c r="F65" i="3"/>
  <c r="F47" i="3"/>
  <c r="F29" i="3"/>
  <c r="F11" i="3"/>
  <c r="F334" i="3"/>
  <c r="F315" i="3"/>
  <c r="F296" i="3"/>
  <c r="F276" i="3"/>
  <c r="F257" i="3"/>
  <c r="F238" i="3"/>
  <c r="F217" i="3"/>
  <c r="F197" i="3"/>
  <c r="F178" i="3"/>
  <c r="F159" i="3"/>
  <c r="F140" i="3"/>
  <c r="F121" i="3"/>
  <c r="F102" i="3"/>
  <c r="F82" i="3"/>
  <c r="F64" i="3"/>
  <c r="F46" i="3"/>
  <c r="F28" i="3"/>
  <c r="F10" i="3"/>
  <c r="F333" i="3"/>
  <c r="F314" i="3"/>
  <c r="F294" i="3"/>
  <c r="F275" i="3"/>
  <c r="F256" i="3"/>
  <c r="F237" i="3"/>
  <c r="F216" i="3"/>
  <c r="F196" i="3"/>
  <c r="F177" i="3"/>
  <c r="F158" i="3"/>
  <c r="F139" i="3"/>
  <c r="F120" i="3"/>
  <c r="F101" i="3"/>
  <c r="F81" i="3"/>
  <c r="F63" i="3"/>
  <c r="F45" i="3"/>
  <c r="F27" i="3"/>
  <c r="F9" i="3"/>
  <c r="F352" i="3"/>
  <c r="F332" i="3"/>
  <c r="F313" i="3"/>
  <c r="F293" i="3"/>
  <c r="F274" i="3"/>
  <c r="F255" i="3"/>
  <c r="F234" i="3"/>
  <c r="F214" i="3"/>
  <c r="F195" i="3"/>
  <c r="F176" i="3"/>
  <c r="F157" i="3"/>
  <c r="F138" i="3"/>
  <c r="F118" i="3"/>
  <c r="F98" i="3"/>
  <c r="F80" i="3"/>
  <c r="F62" i="3"/>
  <c r="F44" i="3"/>
  <c r="F26" i="3"/>
  <c r="F8" i="3"/>
  <c r="F349" i="3"/>
  <c r="F329" i="3"/>
  <c r="F309" i="3"/>
  <c r="F290" i="3"/>
  <c r="F271" i="3"/>
  <c r="F250" i="3"/>
  <c r="F230" i="3"/>
  <c r="F211" i="3"/>
  <c r="F192" i="3"/>
  <c r="F173" i="3"/>
  <c r="F154" i="3"/>
  <c r="F134" i="3"/>
  <c r="F113" i="3"/>
  <c r="F95" i="3"/>
  <c r="F77" i="3"/>
  <c r="F59" i="3"/>
  <c r="F41" i="3"/>
  <c r="F23" i="3"/>
  <c r="F5" i="3"/>
  <c r="F348" i="3"/>
  <c r="F328" i="3"/>
  <c r="F308" i="3"/>
  <c r="F289" i="3"/>
  <c r="F50" i="3"/>
  <c r="F90" i="3"/>
  <c r="F129" i="3"/>
  <c r="F224" i="3"/>
  <c r="F265" i="3"/>
  <c r="F319" i="3"/>
  <c r="F53" i="3"/>
  <c r="F91" i="3"/>
  <c r="F130" i="3"/>
  <c r="F182" i="3"/>
  <c r="F225" i="3"/>
  <c r="F266" i="3"/>
  <c r="F322" i="3"/>
  <c r="F172" i="3"/>
  <c r="F14" i="3"/>
  <c r="F54" i="3"/>
  <c r="F92" i="3"/>
  <c r="F131" i="3"/>
  <c r="F186" i="3"/>
  <c r="F226" i="3"/>
  <c r="F267" i="3"/>
  <c r="F323" i="3"/>
  <c r="F15" i="3"/>
  <c r="F55" i="3"/>
  <c r="F93" i="3"/>
  <c r="F144" i="3"/>
  <c r="F187" i="3"/>
  <c r="F227" i="3"/>
  <c r="F268" i="3"/>
  <c r="F324" i="3"/>
  <c r="F16" i="3"/>
  <c r="F56" i="3"/>
  <c r="F94" i="3"/>
  <c r="F145" i="3"/>
  <c r="F188" i="3"/>
  <c r="F228" i="3"/>
  <c r="F281" i="3"/>
  <c r="F325" i="3"/>
  <c r="F17" i="3"/>
  <c r="F57" i="3"/>
  <c r="F106" i="3"/>
  <c r="F146" i="3"/>
  <c r="F189" i="3"/>
  <c r="F229" i="3"/>
  <c r="F282" i="3"/>
  <c r="F326" i="3"/>
  <c r="F18" i="3"/>
  <c r="F58" i="3"/>
  <c r="F107" i="3"/>
  <c r="F147" i="3"/>
  <c r="F190" i="3"/>
  <c r="F242" i="3"/>
  <c r="F283" i="3"/>
  <c r="F341" i="3"/>
  <c r="F108" i="3"/>
  <c r="F191" i="3"/>
  <c r="F243" i="3"/>
  <c r="F342" i="3"/>
  <c r="F21" i="3"/>
  <c r="F70" i="3"/>
  <c r="F148" i="3"/>
  <c r="F284" i="3"/>
  <c r="F22" i="3"/>
  <c r="F71" i="3"/>
  <c r="F109" i="3"/>
  <c r="F152" i="3"/>
  <c r="F204" i="3"/>
  <c r="F244" i="3"/>
  <c r="F285" i="3"/>
  <c r="F344" i="3"/>
  <c r="F32" i="3"/>
  <c r="F72" i="3"/>
  <c r="F110" i="3"/>
  <c r="F153" i="3"/>
  <c r="F205" i="3"/>
  <c r="F245" i="3"/>
  <c r="F288" i="3"/>
  <c r="F345" i="3"/>
  <c r="F33" i="3"/>
  <c r="F73" i="3"/>
  <c r="F111" i="3"/>
  <c r="F163" i="3"/>
  <c r="F206" i="3"/>
  <c r="F246" i="3"/>
  <c r="F300" i="3"/>
  <c r="F346" i="3"/>
  <c r="F34" i="3"/>
  <c r="F74" i="3"/>
  <c r="F112" i="3"/>
  <c r="F164" i="3"/>
  <c r="F207" i="3"/>
  <c r="F248" i="3"/>
  <c r="F301" i="3"/>
  <c r="F347" i="3"/>
  <c r="F37" i="3"/>
  <c r="F75" i="3"/>
  <c r="F125" i="3"/>
  <c r="F165" i="3"/>
  <c r="F208" i="3"/>
  <c r="F249" i="3"/>
  <c r="F302" i="3"/>
  <c r="E7" i="3"/>
  <c r="E38" i="3"/>
  <c r="E222" i="3"/>
  <c r="E242" i="3"/>
  <c r="E244" i="3"/>
  <c r="E6" i="3"/>
  <c r="E27" i="3"/>
  <c r="E3" i="3"/>
  <c r="E246" i="3"/>
  <c r="E247" i="3"/>
  <c r="E40" i="3"/>
  <c r="E258" i="3"/>
  <c r="E42" i="3"/>
  <c r="E259" i="3"/>
  <c r="E47" i="3"/>
  <c r="E330" i="3"/>
  <c r="E65" i="3"/>
  <c r="E94" i="3"/>
  <c r="E39" i="3"/>
  <c r="E95" i="3"/>
  <c r="E96" i="3"/>
  <c r="E113" i="3"/>
  <c r="E206" i="3"/>
  <c r="E132" i="3"/>
  <c r="E211" i="3"/>
  <c r="E116" i="3"/>
  <c r="E119" i="3"/>
  <c r="E131" i="3"/>
  <c r="E152" i="3"/>
  <c r="E25" i="3"/>
  <c r="E240" i="3"/>
  <c r="E80" i="3"/>
  <c r="E167" i="3"/>
  <c r="E155" i="3"/>
  <c r="E78" i="3"/>
  <c r="E81" i="3"/>
  <c r="E168" i="3"/>
  <c r="E82" i="3"/>
  <c r="E170" i="3"/>
  <c r="E75" i="3"/>
  <c r="E166" i="3"/>
  <c r="E4" i="3"/>
  <c r="E83" i="3"/>
  <c r="E171" i="3"/>
  <c r="E260" i="3"/>
  <c r="E174" i="3"/>
  <c r="E280" i="3"/>
  <c r="E192" i="3"/>
  <c r="E282" i="3"/>
  <c r="E43" i="3"/>
  <c r="E117" i="3"/>
  <c r="E202" i="3"/>
  <c r="E295" i="3"/>
  <c r="E46" i="3"/>
  <c r="E118" i="3"/>
  <c r="E203" i="3"/>
  <c r="E302" i="3"/>
  <c r="E56" i="3"/>
  <c r="E130" i="3"/>
  <c r="E208" i="3"/>
  <c r="E294" i="3"/>
  <c r="E134" i="3"/>
  <c r="E209" i="3"/>
  <c r="E298" i="3"/>
  <c r="E135" i="3"/>
  <c r="E210" i="3"/>
  <c r="E299" i="3"/>
  <c r="E312" i="3"/>
  <c r="E313" i="3"/>
  <c r="E339" i="3"/>
  <c r="E245" i="3"/>
  <c r="E223" i="3"/>
  <c r="E262" i="3"/>
  <c r="E9" i="3"/>
  <c r="E98" i="3"/>
  <c r="E184" i="3"/>
  <c r="E224" i="3"/>
  <c r="E319" i="3"/>
  <c r="E20" i="3"/>
  <c r="E58" i="3"/>
  <c r="E99" i="3"/>
  <c r="E137" i="3"/>
  <c r="E185" i="3"/>
  <c r="E226" i="3"/>
  <c r="E264" i="3"/>
  <c r="E320" i="3"/>
  <c r="E175" i="3"/>
  <c r="E314" i="3"/>
  <c r="E57" i="3"/>
  <c r="E136" i="3"/>
  <c r="E263" i="3"/>
  <c r="E21" i="3"/>
  <c r="E62" i="3"/>
  <c r="E100" i="3"/>
  <c r="E148" i="3"/>
  <c r="E186" i="3"/>
  <c r="E227" i="3"/>
  <c r="E276" i="3"/>
  <c r="E321" i="3"/>
  <c r="E22" i="3"/>
  <c r="E63" i="3"/>
  <c r="E101" i="3"/>
  <c r="E149" i="3"/>
  <c r="E190" i="3"/>
  <c r="E228" i="3"/>
  <c r="E277" i="3"/>
  <c r="E331" i="3"/>
  <c r="E24" i="3"/>
  <c r="E64" i="3"/>
  <c r="E112" i="3"/>
  <c r="E150" i="3"/>
  <c r="E191" i="3"/>
  <c r="E229" i="3"/>
  <c r="E278" i="3"/>
  <c r="E335" i="3"/>
  <c r="E26" i="3"/>
  <c r="E74" i="3"/>
  <c r="E114" i="3"/>
  <c r="E153" i="3"/>
  <c r="E193" i="3"/>
  <c r="E241" i="3"/>
  <c r="E281" i="3"/>
  <c r="E337" i="3"/>
  <c r="E340" i="3"/>
  <c r="E341" i="3"/>
  <c r="E296" i="3"/>
  <c r="E23" i="3"/>
  <c r="E41" i="3"/>
  <c r="E59" i="3"/>
  <c r="E79" i="3"/>
  <c r="E97" i="3"/>
  <c r="E115" i="3"/>
  <c r="E133" i="3"/>
  <c r="E151" i="3"/>
  <c r="E169" i="3"/>
  <c r="E187" i="3"/>
  <c r="E207" i="3"/>
  <c r="E225" i="3"/>
  <c r="E243" i="3"/>
  <c r="E261" i="3"/>
  <c r="E279" i="3"/>
  <c r="E297" i="3"/>
  <c r="E315" i="3"/>
  <c r="E338" i="3"/>
  <c r="E265" i="3"/>
  <c r="E10" i="3"/>
  <c r="E30" i="3"/>
  <c r="E48" i="3"/>
  <c r="E66" i="3"/>
  <c r="E84" i="3"/>
  <c r="E102" i="3"/>
  <c r="E120" i="3"/>
  <c r="E138" i="3"/>
  <c r="E158" i="3"/>
  <c r="E176" i="3"/>
  <c r="E194" i="3"/>
  <c r="E212" i="3"/>
  <c r="E230" i="3"/>
  <c r="E248" i="3"/>
  <c r="E266" i="3"/>
  <c r="E286" i="3"/>
  <c r="E304" i="3"/>
  <c r="E323" i="3"/>
  <c r="E343" i="3"/>
  <c r="E11" i="3"/>
  <c r="E31" i="3"/>
  <c r="E49" i="3"/>
  <c r="E67" i="3"/>
  <c r="E85" i="3"/>
  <c r="E103" i="3"/>
  <c r="E121" i="3"/>
  <c r="E139" i="3"/>
  <c r="E159" i="3"/>
  <c r="E177" i="3"/>
  <c r="E195" i="3"/>
  <c r="E213" i="3"/>
  <c r="E231" i="3"/>
  <c r="E249" i="3"/>
  <c r="E267" i="3"/>
  <c r="E287" i="3"/>
  <c r="E305" i="3"/>
  <c r="E324" i="3"/>
  <c r="E344" i="3"/>
  <c r="E322" i="3"/>
  <c r="E32" i="3"/>
  <c r="E50" i="3"/>
  <c r="E68" i="3"/>
  <c r="E86" i="3"/>
  <c r="E104" i="3"/>
  <c r="E122" i="3"/>
  <c r="E142" i="3"/>
  <c r="E214" i="3"/>
  <c r="E232" i="3"/>
  <c r="E250" i="3"/>
  <c r="E270" i="3"/>
  <c r="E288" i="3"/>
  <c r="E306" i="3"/>
  <c r="E325" i="3"/>
  <c r="E346" i="3"/>
  <c r="E15" i="3"/>
  <c r="E33" i="3"/>
  <c r="E51" i="3"/>
  <c r="E69" i="3"/>
  <c r="E87" i="3"/>
  <c r="E105" i="3"/>
  <c r="E123" i="3"/>
  <c r="E143" i="3"/>
  <c r="E161" i="3"/>
  <c r="E179" i="3"/>
  <c r="E197" i="3"/>
  <c r="E215" i="3"/>
  <c r="E233" i="3"/>
  <c r="E251" i="3"/>
  <c r="E271" i="3"/>
  <c r="E289" i="3"/>
  <c r="E307" i="3"/>
  <c r="E326" i="3"/>
  <c r="E347" i="3"/>
  <c r="E303" i="3"/>
  <c r="E178" i="3"/>
  <c r="E52" i="3"/>
  <c r="E106" i="3"/>
  <c r="E162" i="3"/>
  <c r="E216" i="3"/>
  <c r="E272" i="3"/>
  <c r="E351" i="3"/>
  <c r="E17" i="3"/>
  <c r="E35" i="3"/>
  <c r="E53" i="3"/>
  <c r="E71" i="3"/>
  <c r="E89" i="3"/>
  <c r="E107" i="3"/>
  <c r="E127" i="3"/>
  <c r="E145" i="3"/>
  <c r="E163" i="3"/>
  <c r="E181" i="3"/>
  <c r="E199" i="3"/>
  <c r="E217" i="3"/>
  <c r="E235" i="3"/>
  <c r="E255" i="3"/>
  <c r="E273" i="3"/>
  <c r="E291" i="3"/>
  <c r="E309" i="3"/>
  <c r="E328" i="3"/>
  <c r="E352" i="3"/>
  <c r="E342" i="3"/>
  <c r="E196" i="3"/>
  <c r="E34" i="3"/>
  <c r="E88" i="3"/>
  <c r="E144" i="3"/>
  <c r="E198" i="3"/>
  <c r="E254" i="3"/>
  <c r="E327" i="3"/>
  <c r="E18" i="3"/>
  <c r="E36" i="3"/>
  <c r="E54" i="3"/>
  <c r="E72" i="3"/>
  <c r="E90" i="3"/>
  <c r="E110" i="3"/>
  <c r="E128" i="3"/>
  <c r="E146" i="3"/>
  <c r="E164" i="3"/>
  <c r="E182" i="3"/>
  <c r="E200" i="3"/>
  <c r="E218" i="3"/>
  <c r="E238" i="3"/>
  <c r="E256" i="3"/>
  <c r="E274" i="3"/>
  <c r="E292" i="3"/>
  <c r="E310" i="3"/>
  <c r="E329" i="3"/>
  <c r="E8" i="3"/>
  <c r="E283" i="3"/>
  <c r="E14" i="3"/>
  <c r="E160" i="3"/>
  <c r="E16" i="3"/>
  <c r="E70" i="3"/>
  <c r="E126" i="3"/>
  <c r="E180" i="3"/>
  <c r="E234" i="3"/>
  <c r="E290" i="3"/>
  <c r="E308" i="3"/>
  <c r="E19" i="3"/>
  <c r="E37" i="3"/>
  <c r="E55" i="3"/>
  <c r="E73" i="3"/>
  <c r="E91" i="3"/>
  <c r="E111" i="3"/>
  <c r="E129" i="3"/>
  <c r="E147" i="3"/>
  <c r="E165" i="3"/>
  <c r="E183" i="3"/>
  <c r="E201" i="3"/>
  <c r="E219" i="3"/>
  <c r="E239" i="3"/>
  <c r="E257" i="3"/>
  <c r="E275" i="3"/>
  <c r="E293" i="3"/>
  <c r="E311" i="3"/>
  <c r="E350" i="3"/>
  <c r="E334" i="3"/>
  <c r="E353" i="3"/>
  <c r="E318" i="3"/>
  <c r="E336" i="3"/>
  <c r="E345" i="3"/>
  <c r="E12" i="3"/>
  <c r="E28" i="3"/>
  <c r="E44" i="3"/>
  <c r="E60" i="3"/>
  <c r="E76" i="3"/>
  <c r="E92" i="3"/>
  <c r="E108" i="3"/>
  <c r="E124" i="3"/>
  <c r="E140" i="3"/>
  <c r="E156" i="3"/>
  <c r="E172" i="3"/>
  <c r="E188" i="3"/>
  <c r="E204" i="3"/>
  <c r="E220" i="3"/>
  <c r="E236" i="3"/>
  <c r="E252" i="3"/>
  <c r="E268" i="3"/>
  <c r="E284" i="3"/>
  <c r="E300" i="3"/>
  <c r="E316" i="3"/>
  <c r="E332" i="3"/>
  <c r="E348" i="3"/>
  <c r="E13" i="3"/>
  <c r="E29" i="3"/>
  <c r="E45" i="3"/>
  <c r="E61" i="3"/>
  <c r="E77" i="3"/>
  <c r="E93" i="3"/>
  <c r="E109" i="3"/>
  <c r="E125" i="3"/>
  <c r="E141" i="3"/>
  <c r="E157" i="3"/>
  <c r="E173" i="3"/>
  <c r="E189" i="3"/>
  <c r="E205" i="3"/>
  <c r="E221" i="3"/>
  <c r="E237" i="3"/>
  <c r="E253" i="3"/>
  <c r="E269" i="3"/>
  <c r="E285" i="3"/>
  <c r="E301" i="3"/>
  <c r="E317" i="3"/>
  <c r="E333" i="3"/>
  <c r="E349" i="3"/>
  <c r="E5" i="3"/>
  <c r="K30" i="20"/>
  <c r="H13" i="20" l="1"/>
  <c r="F21" i="21" s="1"/>
  <c r="T36" i="21"/>
  <c r="T37" i="21"/>
  <c r="M35" i="21"/>
  <c r="M34" i="21"/>
  <c r="R341" i="3" a="1"/>
  <c r="R341" i="3" s="1"/>
  <c r="R313" i="3" a="1"/>
  <c r="R313" i="3" s="1"/>
  <c r="R301" i="3" a="1"/>
  <c r="R301" i="3" s="1"/>
  <c r="R298" i="3" a="1"/>
  <c r="R298" i="3" s="1"/>
  <c r="R255" i="3" a="1"/>
  <c r="R255" i="3" s="1"/>
  <c r="R252" i="3" a="1"/>
  <c r="R252" i="3" s="1"/>
  <c r="R246" i="3" a="1"/>
  <c r="R246" i="3" s="1"/>
  <c r="R218" i="3" a="1"/>
  <c r="R218" i="3" s="1"/>
  <c r="R215" i="3" a="1"/>
  <c r="R215" i="3" s="1"/>
  <c r="R212" i="3" a="1"/>
  <c r="R212" i="3" s="1"/>
  <c r="R193" i="3" a="1"/>
  <c r="R193" i="3" s="1"/>
  <c r="R182" i="3" a="1"/>
  <c r="R182" i="3" s="1"/>
  <c r="R166" i="3" a="1"/>
  <c r="R166" i="3" s="1"/>
  <c r="R155" i="3" a="1"/>
  <c r="R155" i="3" s="1"/>
  <c r="R144" i="3" a="1"/>
  <c r="R144" i="3" s="1"/>
  <c r="R347" i="3" a="1"/>
  <c r="R347" i="3" s="1"/>
  <c r="R344" i="3" a="1"/>
  <c r="R344" i="3" s="1"/>
  <c r="R319" i="3" a="1"/>
  <c r="R319" i="3" s="1"/>
  <c r="R316" i="3" a="1"/>
  <c r="R316" i="3" s="1"/>
  <c r="R310" i="3" a="1"/>
  <c r="R310" i="3" s="1"/>
  <c r="R307" i="3" a="1"/>
  <c r="R307" i="3" s="1"/>
  <c r="R304" i="3" a="1"/>
  <c r="R304" i="3" s="1"/>
  <c r="R295" i="3" a="1"/>
  <c r="R295" i="3" s="1"/>
  <c r="R284" i="3" a="1"/>
  <c r="R284" i="3" s="1"/>
  <c r="R281" i="3" a="1"/>
  <c r="R281" i="3" s="1"/>
  <c r="R278" i="3" a="1"/>
  <c r="R278" i="3" s="1"/>
  <c r="R243" i="3" a="1"/>
  <c r="R243" i="3" s="1"/>
  <c r="R235" i="3" a="1"/>
  <c r="R235" i="3" s="1"/>
  <c r="R232" i="3" a="1"/>
  <c r="R232" i="3" s="1"/>
  <c r="R201" i="3" a="1"/>
  <c r="R201" i="3" s="1"/>
  <c r="R187" i="3" a="1"/>
  <c r="R187" i="3" s="1"/>
  <c r="R171" i="3" a="1"/>
  <c r="R171" i="3" s="1"/>
  <c r="R152" i="3" a="1"/>
  <c r="R152" i="3" s="1"/>
  <c r="R147" i="3" a="1"/>
  <c r="R147" i="3" s="1"/>
  <c r="R136" i="3" a="1"/>
  <c r="R136" i="3" s="1"/>
  <c r="R353" i="3" a="1"/>
  <c r="R353" i="3" s="1"/>
  <c r="R350" i="3" a="1"/>
  <c r="R350" i="3" s="1"/>
  <c r="R331" i="3" a="1"/>
  <c r="R331" i="3" s="1"/>
  <c r="R328" i="3" a="1"/>
  <c r="R328" i="3" s="1"/>
  <c r="R322" i="3" a="1"/>
  <c r="R322" i="3" s="1"/>
  <c r="R292" i="3" a="1"/>
  <c r="R292" i="3" s="1"/>
  <c r="R275" i="3" a="1"/>
  <c r="R275" i="3" s="1"/>
  <c r="R272" i="3" a="1"/>
  <c r="R272" i="3" s="1"/>
  <c r="R240" i="3" a="1"/>
  <c r="R240" i="3" s="1"/>
  <c r="R209" i="3" a="1"/>
  <c r="R209" i="3" s="1"/>
  <c r="R198" i="3" a="1"/>
  <c r="R198" i="3" s="1"/>
  <c r="R334" i="3" a="1"/>
  <c r="R334" i="3" s="1"/>
  <c r="R325" i="3" a="1"/>
  <c r="R325" i="3" s="1"/>
  <c r="R289" i="3" a="1"/>
  <c r="R289" i="3" s="1"/>
  <c r="R263" i="3" a="1"/>
  <c r="R263" i="3" s="1"/>
  <c r="R229" i="3" a="1"/>
  <c r="R229" i="3" s="1"/>
  <c r="R206" i="3" a="1"/>
  <c r="R206" i="3" s="1"/>
  <c r="R337" i="3" a="1"/>
  <c r="R337" i="3" s="1"/>
  <c r="R269" i="3" a="1"/>
  <c r="R269" i="3" s="1"/>
  <c r="R266" i="3" a="1"/>
  <c r="R266" i="3" s="1"/>
  <c r="R257" i="3" a="1"/>
  <c r="R257" i="3" s="1"/>
  <c r="R248" i="3" a="1"/>
  <c r="R248" i="3" s="1"/>
  <c r="R237" i="3" a="1"/>
  <c r="R237" i="3" s="1"/>
  <c r="R226" i="3" a="1"/>
  <c r="R226" i="3" s="1"/>
  <c r="R203" i="3" a="1"/>
  <c r="R203" i="3" s="1"/>
  <c r="R195" i="3" a="1"/>
  <c r="R195" i="3" s="1"/>
  <c r="R149" i="3" a="1"/>
  <c r="R149" i="3" s="1"/>
  <c r="R340" i="3" a="1"/>
  <c r="R340" i="3" s="1"/>
  <c r="R300" i="3" a="1"/>
  <c r="R300" i="3" s="1"/>
  <c r="R286" i="3" a="1"/>
  <c r="R286" i="3" s="1"/>
  <c r="R260" i="3" a="1"/>
  <c r="R260" i="3" s="1"/>
  <c r="R254" i="3" a="1"/>
  <c r="R254" i="3" s="1"/>
  <c r="R251" i="3" a="1"/>
  <c r="R251" i="3" s="1"/>
  <c r="R245" i="3" a="1"/>
  <c r="R245" i="3" s="1"/>
  <c r="R223" i="3" a="1"/>
  <c r="R223" i="3" s="1"/>
  <c r="R220" i="3" a="1"/>
  <c r="R220" i="3" s="1"/>
  <c r="R217" i="3" a="1"/>
  <c r="R217" i="3" s="1"/>
  <c r="R214" i="3" a="1"/>
  <c r="R214" i="3" s="1"/>
  <c r="R181" i="3" a="1"/>
  <c r="R181" i="3" s="1"/>
  <c r="R157" i="3" a="1"/>
  <c r="R157" i="3" s="1"/>
  <c r="R143" i="3" a="1"/>
  <c r="R143" i="3" s="1"/>
  <c r="R138" i="3" a="1"/>
  <c r="R138" i="3" s="1"/>
  <c r="R343" i="3" a="1"/>
  <c r="R343" i="3" s="1"/>
  <c r="R315" i="3" a="1"/>
  <c r="R315" i="3" s="1"/>
  <c r="R312" i="3" a="1"/>
  <c r="R312" i="3" s="1"/>
  <c r="R306" i="3" a="1"/>
  <c r="R306" i="3" s="1"/>
  <c r="R303" i="3" a="1"/>
  <c r="R303" i="3" s="1"/>
  <c r="R297" i="3" a="1"/>
  <c r="R297" i="3" s="1"/>
  <c r="R294" i="3" a="1"/>
  <c r="R294" i="3" s="1"/>
  <c r="R352" i="3" a="1"/>
  <c r="R352" i="3" s="1"/>
  <c r="R349" i="3" a="1"/>
  <c r="R349" i="3" s="1"/>
  <c r="R346" i="3" a="1"/>
  <c r="R346" i="3" s="1"/>
  <c r="R330" i="3" a="1"/>
  <c r="R330" i="3" s="1"/>
  <c r="R321" i="3" a="1"/>
  <c r="R321" i="3" s="1"/>
  <c r="R318" i="3" a="1"/>
  <c r="R318" i="3" s="1"/>
  <c r="R309" i="3" a="1"/>
  <c r="R309" i="3" s="1"/>
  <c r="R277" i="3" a="1"/>
  <c r="R277" i="3" s="1"/>
  <c r="R242" i="3" a="1"/>
  <c r="R242" i="3" s="1"/>
  <c r="R234" i="3" a="1"/>
  <c r="R234" i="3" s="1"/>
  <c r="R231" i="3" a="1"/>
  <c r="R231" i="3" s="1"/>
  <c r="R208" i="3" a="1"/>
  <c r="R208" i="3" s="1"/>
  <c r="R189" i="3" a="1"/>
  <c r="R189" i="3" s="1"/>
  <c r="R186" i="3" a="1"/>
  <c r="R186" i="3" s="1"/>
  <c r="R140" i="3" a="1"/>
  <c r="R140" i="3" s="1"/>
  <c r="R336" i="3" a="1"/>
  <c r="R336" i="3" s="1"/>
  <c r="R268" i="3" a="1"/>
  <c r="R268" i="3" s="1"/>
  <c r="R265" i="3" a="1"/>
  <c r="R265" i="3" s="1"/>
  <c r="R262" i="3" a="1"/>
  <c r="R262" i="3" s="1"/>
  <c r="R247" i="3" a="1"/>
  <c r="R247" i="3" s="1"/>
  <c r="R228" i="3" a="1"/>
  <c r="R228" i="3" s="1"/>
  <c r="R202" i="3" a="1"/>
  <c r="R202" i="3" s="1"/>
  <c r="R162" i="3" a="1"/>
  <c r="R162" i="3" s="1"/>
  <c r="R159" i="3" a="1"/>
  <c r="R159" i="3" s="1"/>
  <c r="R132" i="3" a="1"/>
  <c r="R132" i="3" s="1"/>
  <c r="R116" i="3" a="1"/>
  <c r="R116" i="3" s="1"/>
  <c r="R317" i="3" a="1"/>
  <c r="R317" i="3" s="1"/>
  <c r="R296" i="3" a="1"/>
  <c r="R296" i="3" s="1"/>
  <c r="R233" i="3" a="1"/>
  <c r="R233" i="3" s="1"/>
  <c r="R199" i="3" a="1"/>
  <c r="R199" i="3" s="1"/>
  <c r="R176" i="3" a="1"/>
  <c r="R176" i="3" s="1"/>
  <c r="R137" i="3" a="1"/>
  <c r="R137" i="3" s="1"/>
  <c r="R121" i="3" a="1"/>
  <c r="R121" i="3" s="1"/>
  <c r="R110" i="3" a="1"/>
  <c r="R110" i="3" s="1"/>
  <c r="R88" i="3" a="1"/>
  <c r="R88" i="3" s="1"/>
  <c r="R31" i="3" a="1"/>
  <c r="R31" i="3" s="1"/>
  <c r="R28" i="3" a="1"/>
  <c r="R28" i="3" s="1"/>
  <c r="R345" i="3" a="1"/>
  <c r="R345" i="3" s="1"/>
  <c r="R290" i="3" a="1"/>
  <c r="R290" i="3" s="1"/>
  <c r="R273" i="3" a="1"/>
  <c r="R273" i="3" s="1"/>
  <c r="R238" i="3" a="1"/>
  <c r="R238" i="3" s="1"/>
  <c r="R210" i="3" a="1"/>
  <c r="R210" i="3" s="1"/>
  <c r="R180" i="3" a="1"/>
  <c r="R180" i="3" s="1"/>
  <c r="R154" i="3" a="1"/>
  <c r="R154" i="3" s="1"/>
  <c r="R141" i="3" a="1"/>
  <c r="R141" i="3" s="1"/>
  <c r="R130" i="3" a="1"/>
  <c r="R130" i="3" s="1"/>
  <c r="R118" i="3" a="1"/>
  <c r="R118" i="3" s="1"/>
  <c r="R102" i="3" a="1"/>
  <c r="R102" i="3" s="1"/>
  <c r="R83" i="3" a="1"/>
  <c r="R83" i="3" s="1"/>
  <c r="R66" i="3" a="1"/>
  <c r="R66" i="3" s="1"/>
  <c r="R63" i="3" a="1"/>
  <c r="R63" i="3" s="1"/>
  <c r="R60" i="3" a="1"/>
  <c r="R60" i="3" s="1"/>
  <c r="R338" i="3" a="1"/>
  <c r="R338" i="3" s="1"/>
  <c r="R302" i="3" a="1"/>
  <c r="R302" i="3" s="1"/>
  <c r="R227" i="3" a="1"/>
  <c r="R227" i="3" s="1"/>
  <c r="R204" i="3" a="1"/>
  <c r="R204" i="3" s="1"/>
  <c r="R184" i="3" a="1"/>
  <c r="R184" i="3" s="1"/>
  <c r="R175" i="3" a="1"/>
  <c r="R175" i="3" s="1"/>
  <c r="R167" i="3" a="1"/>
  <c r="R167" i="3" s="1"/>
  <c r="R163" i="3" a="1"/>
  <c r="R163" i="3" s="1"/>
  <c r="R150" i="3" a="1"/>
  <c r="R150" i="3" s="1"/>
  <c r="R145" i="3" a="1"/>
  <c r="R145" i="3" s="1"/>
  <c r="R127" i="3" a="1"/>
  <c r="R127" i="3" s="1"/>
  <c r="R124" i="3" a="1"/>
  <c r="R124" i="3" s="1"/>
  <c r="R115" i="3" a="1"/>
  <c r="R115" i="3" s="1"/>
  <c r="R107" i="3" a="1"/>
  <c r="R107" i="3" s="1"/>
  <c r="R99" i="3" a="1"/>
  <c r="R99" i="3" s="1"/>
  <c r="R96" i="3" a="1"/>
  <c r="R96" i="3" s="1"/>
  <c r="R93" i="3" a="1"/>
  <c r="R93" i="3" s="1"/>
  <c r="R80" i="3" a="1"/>
  <c r="R80" i="3" s="1"/>
  <c r="R323" i="3" a="1"/>
  <c r="R323" i="3" s="1"/>
  <c r="R267" i="3" a="1"/>
  <c r="R267" i="3" s="1"/>
  <c r="R261" i="3" a="1"/>
  <c r="R261" i="3" s="1"/>
  <c r="R249" i="3" a="1"/>
  <c r="R249" i="3" s="1"/>
  <c r="R221" i="3" a="1"/>
  <c r="R221" i="3" s="1"/>
  <c r="R188" i="3" a="1"/>
  <c r="R188" i="3" s="1"/>
  <c r="R158" i="3" a="1"/>
  <c r="R158" i="3" s="1"/>
  <c r="R112" i="3" a="1"/>
  <c r="R112" i="3" s="1"/>
  <c r="R104" i="3" a="1"/>
  <c r="R104" i="3" s="1"/>
  <c r="R74" i="3" a="1"/>
  <c r="R74" i="3" s="1"/>
  <c r="R71" i="3" a="1"/>
  <c r="R71" i="3" s="1"/>
  <c r="R54" i="3" a="1"/>
  <c r="R54" i="3" s="1"/>
  <c r="R39" i="3" a="1"/>
  <c r="R39" i="3" s="1"/>
  <c r="R36" i="3" a="1"/>
  <c r="R36" i="3" s="1"/>
  <c r="R351" i="3" a="1"/>
  <c r="R351" i="3" s="1"/>
  <c r="R283" i="3" a="1"/>
  <c r="R283" i="3" s="1"/>
  <c r="R90" i="3" a="1"/>
  <c r="R90" i="3" s="1"/>
  <c r="R77" i="3" a="1"/>
  <c r="R77" i="3" s="1"/>
  <c r="R68" i="3" a="1"/>
  <c r="R68" i="3" s="1"/>
  <c r="R57" i="3" a="1"/>
  <c r="R57" i="3" s="1"/>
  <c r="R48" i="3" a="1"/>
  <c r="R48" i="3" s="1"/>
  <c r="R45" i="3" a="1"/>
  <c r="R45" i="3" s="1"/>
  <c r="R42" i="3" a="1"/>
  <c r="R42" i="3" s="1"/>
  <c r="R21" i="3" a="1"/>
  <c r="R21" i="3" s="1"/>
  <c r="R18" i="3" a="1"/>
  <c r="R18" i="3" s="1"/>
  <c r="R15" i="3" a="1"/>
  <c r="R15" i="3" s="1"/>
  <c r="R329" i="3" a="1"/>
  <c r="R329" i="3" s="1"/>
  <c r="R308" i="3" a="1"/>
  <c r="R308" i="3" s="1"/>
  <c r="R288" i="3" a="1"/>
  <c r="R288" i="3" s="1"/>
  <c r="R271" i="3" a="1"/>
  <c r="R271" i="3" s="1"/>
  <c r="R197" i="3" a="1"/>
  <c r="R197" i="3" s="1"/>
  <c r="R192" i="3" a="1"/>
  <c r="R192" i="3" s="1"/>
  <c r="R179" i="3" a="1"/>
  <c r="R179" i="3" s="1"/>
  <c r="R153" i="3" a="1"/>
  <c r="R153" i="3" s="1"/>
  <c r="R85" i="3" a="1"/>
  <c r="R85" i="3" s="1"/>
  <c r="R314" i="3" a="1"/>
  <c r="R314" i="3" s="1"/>
  <c r="R259" i="3" a="1"/>
  <c r="R259" i="3" s="1"/>
  <c r="R225" i="3" a="1"/>
  <c r="R225" i="3" s="1"/>
  <c r="R183" i="3" a="1"/>
  <c r="R183" i="3" s="1"/>
  <c r="R174" i="3" a="1"/>
  <c r="R174" i="3" s="1"/>
  <c r="R170" i="3" a="1"/>
  <c r="R170" i="3" s="1"/>
  <c r="R129" i="3" a="1"/>
  <c r="R129" i="3" s="1"/>
  <c r="R120" i="3" a="1"/>
  <c r="R120" i="3" s="1"/>
  <c r="R117" i="3" a="1"/>
  <c r="R117" i="3" s="1"/>
  <c r="R109" i="3" a="1"/>
  <c r="R109" i="3" s="1"/>
  <c r="R101" i="3" a="1"/>
  <c r="R101" i="3" s="1"/>
  <c r="R87" i="3" a="1"/>
  <c r="R87" i="3" s="1"/>
  <c r="R30" i="3" a="1"/>
  <c r="R30" i="3" s="1"/>
  <c r="R342" i="3" a="1"/>
  <c r="R342" i="3" s="1"/>
  <c r="R282" i="3" a="1"/>
  <c r="R282" i="3" s="1"/>
  <c r="R253" i="3" a="1"/>
  <c r="R253" i="3" s="1"/>
  <c r="R236" i="3" a="1"/>
  <c r="R236" i="3" s="1"/>
  <c r="R219" i="3" a="1"/>
  <c r="R219" i="3" s="1"/>
  <c r="R213" i="3" a="1"/>
  <c r="R213" i="3" s="1"/>
  <c r="R135" i="3" a="1"/>
  <c r="R135" i="3" s="1"/>
  <c r="R126" i="3" a="1"/>
  <c r="R126" i="3" s="1"/>
  <c r="R123" i="3" a="1"/>
  <c r="R123" i="3" s="1"/>
  <c r="R114" i="3" a="1"/>
  <c r="R114" i="3" s="1"/>
  <c r="R95" i="3" a="1"/>
  <c r="R95" i="3" s="1"/>
  <c r="R82" i="3" a="1"/>
  <c r="R82" i="3" s="1"/>
  <c r="R65" i="3" a="1"/>
  <c r="R65" i="3" s="1"/>
  <c r="R62" i="3" a="1"/>
  <c r="R62" i="3" s="1"/>
  <c r="R59" i="3" a="1"/>
  <c r="R59" i="3" s="1"/>
  <c r="R335" i="3" a="1"/>
  <c r="R335" i="3" s="1"/>
  <c r="R327" i="3" a="1"/>
  <c r="R327" i="3" s="1"/>
  <c r="R276" i="3" a="1"/>
  <c r="R276" i="3" s="1"/>
  <c r="R241" i="3" a="1"/>
  <c r="R241" i="3" s="1"/>
  <c r="R178" i="3" a="1"/>
  <c r="R178" i="3" s="1"/>
  <c r="R148" i="3" a="1"/>
  <c r="R148" i="3" s="1"/>
  <c r="R106" i="3" a="1"/>
  <c r="R106" i="3" s="1"/>
  <c r="R98" i="3" a="1"/>
  <c r="R98" i="3" s="1"/>
  <c r="R92" i="3" a="1"/>
  <c r="R92" i="3" s="1"/>
  <c r="R79" i="3" a="1"/>
  <c r="R79" i="3" s="1"/>
  <c r="R73" i="3" a="1"/>
  <c r="R73" i="3" s="1"/>
  <c r="R53" i="3" a="1"/>
  <c r="R53" i="3" s="1"/>
  <c r="R320" i="3" a="1"/>
  <c r="R320" i="3" s="1"/>
  <c r="R299" i="3" a="1"/>
  <c r="R299" i="3" s="1"/>
  <c r="R293" i="3" a="1"/>
  <c r="R293" i="3" s="1"/>
  <c r="R270" i="3" a="1"/>
  <c r="R270" i="3" s="1"/>
  <c r="R230" i="3" a="1"/>
  <c r="R230" i="3" s="1"/>
  <c r="R207" i="3" a="1"/>
  <c r="R207" i="3" s="1"/>
  <c r="R165" i="3" a="1"/>
  <c r="R165" i="3" s="1"/>
  <c r="R161" i="3" a="1"/>
  <c r="R161" i="3" s="1"/>
  <c r="R156" i="3" a="1"/>
  <c r="R156" i="3" s="1"/>
  <c r="R139" i="3" a="1"/>
  <c r="R139" i="3" s="1"/>
  <c r="R111" i="3" a="1"/>
  <c r="R111" i="3" s="1"/>
  <c r="R103" i="3" a="1"/>
  <c r="R103" i="3" s="1"/>
  <c r="R76" i="3" a="1"/>
  <c r="R76" i="3" s="1"/>
  <c r="R56" i="3" a="1"/>
  <c r="R56" i="3" s="1"/>
  <c r="R47" i="3" a="1"/>
  <c r="R47" i="3" s="1"/>
  <c r="R44" i="3" a="1"/>
  <c r="R44" i="3" s="1"/>
  <c r="R41" i="3" a="1"/>
  <c r="R41" i="3" s="1"/>
  <c r="R20" i="3" a="1"/>
  <c r="R20" i="3" s="1"/>
  <c r="R14" i="3" a="1"/>
  <c r="R14" i="3" s="1"/>
  <c r="R8" i="3" a="1"/>
  <c r="R8" i="3" s="1"/>
  <c r="R348" i="3" a="1"/>
  <c r="R348" i="3" s="1"/>
  <c r="R332" i="3" a="1"/>
  <c r="R332" i="3" s="1"/>
  <c r="R131" i="3" a="1"/>
  <c r="R131" i="3" s="1"/>
  <c r="R94" i="3" a="1"/>
  <c r="R94" i="3" s="1"/>
  <c r="R58" i="3" a="1"/>
  <c r="R58" i="3" s="1"/>
  <c r="R38" i="3" a="1"/>
  <c r="R38" i="3" s="1"/>
  <c r="R3" i="3" a="1"/>
  <c r="R3" i="3" s="1"/>
  <c r="R311" i="3" a="1"/>
  <c r="R311" i="3" s="1"/>
  <c r="R279" i="3" a="1"/>
  <c r="R279" i="3" s="1"/>
  <c r="R177" i="3" a="1"/>
  <c r="R177" i="3" s="1"/>
  <c r="R142" i="3" a="1"/>
  <c r="R142" i="3" s="1"/>
  <c r="R72" i="3" a="1"/>
  <c r="R72" i="3" s="1"/>
  <c r="R50" i="3" a="1"/>
  <c r="R50" i="3" s="1"/>
  <c r="R26" i="3" a="1"/>
  <c r="R26" i="3" s="1"/>
  <c r="R10" i="3" a="1"/>
  <c r="R10" i="3" s="1"/>
  <c r="R200" i="3" a="1"/>
  <c r="R200" i="3" s="1"/>
  <c r="R291" i="3" a="1"/>
  <c r="R291" i="3" s="1"/>
  <c r="R216" i="3" a="1"/>
  <c r="R216" i="3" s="1"/>
  <c r="R326" i="3" a="1"/>
  <c r="R326" i="3" s="1"/>
  <c r="R173" i="3" a="1"/>
  <c r="R173" i="3" s="1"/>
  <c r="R164" i="3" a="1"/>
  <c r="R164" i="3" s="1"/>
  <c r="R151" i="3" a="1"/>
  <c r="R151" i="3" s="1"/>
  <c r="R122" i="3" a="1"/>
  <c r="R122" i="3" s="1"/>
  <c r="R100" i="3" a="1"/>
  <c r="R100" i="3" s="1"/>
  <c r="R70" i="3" a="1"/>
  <c r="R70" i="3" s="1"/>
  <c r="R37" i="3" a="1"/>
  <c r="R37" i="3" s="1"/>
  <c r="R9" i="3" a="1"/>
  <c r="R9" i="3" s="1"/>
  <c r="R305" i="3" a="1"/>
  <c r="R305" i="3" s="1"/>
  <c r="R274" i="3" a="1"/>
  <c r="R274" i="3" s="1"/>
  <c r="R258" i="3" a="1"/>
  <c r="R258" i="3" s="1"/>
  <c r="R244" i="3" a="1"/>
  <c r="R244" i="3" s="1"/>
  <c r="R86" i="3" a="1"/>
  <c r="R86" i="3" s="1"/>
  <c r="R78" i="3" a="1"/>
  <c r="R78" i="3" s="1"/>
  <c r="R287" i="3" a="1"/>
  <c r="R287" i="3" s="1"/>
  <c r="R211" i="3" a="1"/>
  <c r="R211" i="3" s="1"/>
  <c r="R196" i="3" a="1"/>
  <c r="R196" i="3" s="1"/>
  <c r="R55" i="3" a="1"/>
  <c r="R55" i="3" s="1"/>
  <c r="R49" i="3" a="1"/>
  <c r="R49" i="3" s="1"/>
  <c r="R43" i="3" a="1"/>
  <c r="R43" i="3" s="1"/>
  <c r="R25" i="3" a="1"/>
  <c r="R25" i="3" s="1"/>
  <c r="R19" i="3" a="1"/>
  <c r="R19" i="3" s="1"/>
  <c r="R13" i="3" a="1"/>
  <c r="R13" i="3" s="1"/>
  <c r="R5" i="3" a="1"/>
  <c r="R5" i="3" s="1"/>
  <c r="R324" i="3" a="1"/>
  <c r="R324" i="3" s="1"/>
  <c r="R185" i="3" a="1"/>
  <c r="R185" i="3" s="1"/>
  <c r="R172" i="3" a="1"/>
  <c r="R172" i="3" s="1"/>
  <c r="R113" i="3" a="1"/>
  <c r="R113" i="3" s="1"/>
  <c r="R24" i="3" a="1"/>
  <c r="R24" i="3" s="1"/>
  <c r="R256" i="3" a="1"/>
  <c r="R256" i="3" s="1"/>
  <c r="R160" i="3" a="1"/>
  <c r="R160" i="3" s="1"/>
  <c r="R91" i="3" a="1"/>
  <c r="R91" i="3" s="1"/>
  <c r="R84" i="3" a="1"/>
  <c r="R84" i="3" s="1"/>
  <c r="R61" i="3" a="1"/>
  <c r="R61" i="3" s="1"/>
  <c r="R35" i="3" a="1"/>
  <c r="R35" i="3" s="1"/>
  <c r="R339" i="3" a="1"/>
  <c r="R339" i="3" s="1"/>
  <c r="R239" i="3" a="1"/>
  <c r="R239" i="3" s="1"/>
  <c r="R224" i="3" a="1"/>
  <c r="R224" i="3" s="1"/>
  <c r="R128" i="3" a="1"/>
  <c r="R128" i="3" s="1"/>
  <c r="R105" i="3" a="1"/>
  <c r="R105" i="3" s="1"/>
  <c r="R69" i="3" a="1"/>
  <c r="R69" i="3" s="1"/>
  <c r="R23" i="3" a="1"/>
  <c r="R23" i="3" s="1"/>
  <c r="R17" i="3" a="1"/>
  <c r="R17" i="3" s="1"/>
  <c r="R12" i="3" a="1"/>
  <c r="R12" i="3" s="1"/>
  <c r="R46" i="3" a="1"/>
  <c r="R46" i="3" s="1"/>
  <c r="R22" i="3" a="1"/>
  <c r="R22" i="3" s="1"/>
  <c r="R333" i="3" a="1"/>
  <c r="R333" i="3" s="1"/>
  <c r="R250" i="3" a="1"/>
  <c r="R250" i="3" s="1"/>
  <c r="R133" i="3" a="1"/>
  <c r="R133" i="3" s="1"/>
  <c r="R285" i="3" a="1"/>
  <c r="R285" i="3" s="1"/>
  <c r="R205" i="3" a="1"/>
  <c r="R205" i="3" s="1"/>
  <c r="R32" i="3" a="1"/>
  <c r="R32" i="3" s="1"/>
  <c r="R169" i="3" a="1"/>
  <c r="R169" i="3" s="1"/>
  <c r="R29" i="3" a="1"/>
  <c r="R29" i="3" s="1"/>
  <c r="R280" i="3" a="1"/>
  <c r="R280" i="3" s="1"/>
  <c r="R97" i="3" a="1"/>
  <c r="R97" i="3" s="1"/>
  <c r="R67" i="3" a="1"/>
  <c r="R67" i="3" s="1"/>
  <c r="R194" i="3" a="1"/>
  <c r="R194" i="3" s="1"/>
  <c r="R146" i="3" a="1"/>
  <c r="R146" i="3" s="1"/>
  <c r="R52" i="3" a="1"/>
  <c r="R52" i="3" s="1"/>
  <c r="R40" i="3" a="1"/>
  <c r="R40" i="3" s="1"/>
  <c r="R7" i="3" a="1"/>
  <c r="R7" i="3" s="1"/>
  <c r="R191" i="3" a="1"/>
  <c r="R191" i="3" s="1"/>
  <c r="R168" i="3" a="1"/>
  <c r="R168" i="3" s="1"/>
  <c r="R81" i="3" a="1"/>
  <c r="R81" i="3" s="1"/>
  <c r="R16" i="3" a="1"/>
  <c r="R16" i="3" s="1"/>
  <c r="R222" i="3" a="1"/>
  <c r="R222" i="3" s="1"/>
  <c r="R64" i="3" a="1"/>
  <c r="R64" i="3" s="1"/>
  <c r="R134" i="3" a="1"/>
  <c r="R134" i="3" s="1"/>
  <c r="R34" i="3" a="1"/>
  <c r="R34" i="3" s="1"/>
  <c r="R11" i="3" a="1"/>
  <c r="R11" i="3" s="1"/>
  <c r="R108" i="3" a="1"/>
  <c r="R108" i="3" s="1"/>
  <c r="R190" i="3" a="1"/>
  <c r="R190" i="3" s="1"/>
  <c r="R125" i="3" a="1"/>
  <c r="R125" i="3" s="1"/>
  <c r="R33" i="3" a="1"/>
  <c r="R33" i="3" s="1"/>
  <c r="R89" i="3" a="1"/>
  <c r="R89" i="3" s="1"/>
  <c r="R27" i="3" a="1"/>
  <c r="R27" i="3" s="1"/>
  <c r="R51" i="3" a="1"/>
  <c r="R51" i="3" s="1"/>
  <c r="R6" i="3" a="1"/>
  <c r="R6" i="3" s="1"/>
  <c r="R75" i="3" a="1"/>
  <c r="R75" i="3" s="1"/>
  <c r="R264" i="3" a="1"/>
  <c r="R264" i="3" s="1"/>
  <c r="R119" i="3" a="1"/>
  <c r="R119" i="3" s="1"/>
  <c r="R4" i="3" a="1"/>
  <c r="R4" i="3" s="1"/>
  <c r="P338" i="3" a="1"/>
  <c r="P338" i="3" s="1"/>
  <c r="P287" i="3" a="1"/>
  <c r="P287" i="3" s="1"/>
  <c r="P267" i="3" a="1"/>
  <c r="P267" i="3" s="1"/>
  <c r="P261" i="3" a="1"/>
  <c r="P261" i="3" s="1"/>
  <c r="P258" i="3" a="1"/>
  <c r="P258" i="3" s="1"/>
  <c r="P249" i="3" a="1"/>
  <c r="P249" i="3" s="1"/>
  <c r="P224" i="3" a="1"/>
  <c r="P224" i="3" s="1"/>
  <c r="P221" i="3" a="1"/>
  <c r="P221" i="3" s="1"/>
  <c r="P150" i="3" a="1"/>
  <c r="P150" i="3" s="1"/>
  <c r="P341" i="3" a="1"/>
  <c r="P341" i="3" s="1"/>
  <c r="P313" i="3" a="1"/>
  <c r="P313" i="3" s="1"/>
  <c r="P301" i="3" a="1"/>
  <c r="P301" i="3" s="1"/>
  <c r="P255" i="3" a="1"/>
  <c r="P255" i="3" s="1"/>
  <c r="P252" i="3" a="1"/>
  <c r="P252" i="3" s="1"/>
  <c r="P246" i="3" a="1"/>
  <c r="P246" i="3" s="1"/>
  <c r="P218" i="3" a="1"/>
  <c r="P218" i="3" s="1"/>
  <c r="P215" i="3" a="1"/>
  <c r="P215" i="3" s="1"/>
  <c r="P212" i="3" a="1"/>
  <c r="P212" i="3" s="1"/>
  <c r="P193" i="3" a="1"/>
  <c r="P193" i="3" s="1"/>
  <c r="P182" i="3" a="1"/>
  <c r="P182" i="3" s="1"/>
  <c r="P166" i="3" a="1"/>
  <c r="P166" i="3" s="1"/>
  <c r="P155" i="3" a="1"/>
  <c r="P155" i="3" s="1"/>
  <c r="P144" i="3" a="1"/>
  <c r="P144" i="3" s="1"/>
  <c r="P344" i="3" a="1"/>
  <c r="P344" i="3" s="1"/>
  <c r="P319" i="3" a="1"/>
  <c r="P319" i="3" s="1"/>
  <c r="P316" i="3" a="1"/>
  <c r="P316" i="3" s="1"/>
  <c r="P310" i="3" a="1"/>
  <c r="P310" i="3" s="1"/>
  <c r="P307" i="3" a="1"/>
  <c r="P307" i="3" s="1"/>
  <c r="P304" i="3" a="1"/>
  <c r="P304" i="3" s="1"/>
  <c r="P298" i="3" a="1"/>
  <c r="P298" i="3" s="1"/>
  <c r="P295" i="3" a="1"/>
  <c r="P295" i="3" s="1"/>
  <c r="P284" i="3" a="1"/>
  <c r="P284" i="3" s="1"/>
  <c r="P281" i="3" a="1"/>
  <c r="P281" i="3" s="1"/>
  <c r="P243" i="3" a="1"/>
  <c r="P243" i="3" s="1"/>
  <c r="P235" i="3" a="1"/>
  <c r="P235" i="3" s="1"/>
  <c r="P232" i="3" a="1"/>
  <c r="P232" i="3" s="1"/>
  <c r="P201" i="3" a="1"/>
  <c r="P201" i="3" s="1"/>
  <c r="P353" i="3" a="1"/>
  <c r="P353" i="3" s="1"/>
  <c r="P350" i="3" a="1"/>
  <c r="P350" i="3" s="1"/>
  <c r="P347" i="3" a="1"/>
  <c r="P347" i="3" s="1"/>
  <c r="P331" i="3" a="1"/>
  <c r="P331" i="3" s="1"/>
  <c r="P322" i="3" a="1"/>
  <c r="P322" i="3" s="1"/>
  <c r="P292" i="3" a="1"/>
  <c r="P292" i="3" s="1"/>
  <c r="P278" i="3" a="1"/>
  <c r="P278" i="3" s="1"/>
  <c r="P275" i="3" a="1"/>
  <c r="P275" i="3" s="1"/>
  <c r="P272" i="3" a="1"/>
  <c r="P272" i="3" s="1"/>
  <c r="P240" i="3" a="1"/>
  <c r="P240" i="3" s="1"/>
  <c r="P209" i="3" a="1"/>
  <c r="P209" i="3" s="1"/>
  <c r="P334" i="3" a="1"/>
  <c r="P334" i="3" s="1"/>
  <c r="P328" i="3" a="1"/>
  <c r="P328" i="3" s="1"/>
  <c r="P325" i="3" a="1"/>
  <c r="P325" i="3" s="1"/>
  <c r="P289" i="3" a="1"/>
  <c r="P289" i="3" s="1"/>
  <c r="P263" i="3" a="1"/>
  <c r="P263" i="3" s="1"/>
  <c r="P229" i="3" a="1"/>
  <c r="P229" i="3" s="1"/>
  <c r="P206" i="3" a="1"/>
  <c r="P206" i="3" s="1"/>
  <c r="P198" i="3" a="1"/>
  <c r="P198" i="3" s="1"/>
  <c r="P184" i="3" a="1"/>
  <c r="P184" i="3" s="1"/>
  <c r="P176" i="3" a="1"/>
  <c r="P176" i="3" s="1"/>
  <c r="P168" i="3" a="1"/>
  <c r="P168" i="3" s="1"/>
  <c r="P163" i="3" a="1"/>
  <c r="P163" i="3" s="1"/>
  <c r="P160" i="3" a="1"/>
  <c r="P160" i="3" s="1"/>
  <c r="P133" i="3" a="1"/>
  <c r="P133" i="3" s="1"/>
  <c r="P337" i="3" a="1"/>
  <c r="P337" i="3" s="1"/>
  <c r="P269" i="3" a="1"/>
  <c r="P269" i="3" s="1"/>
  <c r="P266" i="3" a="1"/>
  <c r="P266" i="3" s="1"/>
  <c r="P257" i="3" a="1"/>
  <c r="P257" i="3" s="1"/>
  <c r="P248" i="3" a="1"/>
  <c r="P248" i="3" s="1"/>
  <c r="P237" i="3" a="1"/>
  <c r="P237" i="3" s="1"/>
  <c r="P226" i="3" a="1"/>
  <c r="P226" i="3" s="1"/>
  <c r="P203" i="3" a="1"/>
  <c r="P203" i="3" s="1"/>
  <c r="P195" i="3" a="1"/>
  <c r="P195" i="3" s="1"/>
  <c r="P173" i="3" a="1"/>
  <c r="P173" i="3" s="1"/>
  <c r="P340" i="3" a="1"/>
  <c r="P340" i="3" s="1"/>
  <c r="P300" i="3" a="1"/>
  <c r="P300" i="3" s="1"/>
  <c r="P343" i="3" a="1"/>
  <c r="P343" i="3" s="1"/>
  <c r="P315" i="3" a="1"/>
  <c r="P315" i="3" s="1"/>
  <c r="P312" i="3" a="1"/>
  <c r="P312" i="3" s="1"/>
  <c r="P306" i="3" a="1"/>
  <c r="P306" i="3" s="1"/>
  <c r="P303" i="3" a="1"/>
  <c r="P303" i="3" s="1"/>
  <c r="P297" i="3" a="1"/>
  <c r="P297" i="3" s="1"/>
  <c r="P294" i="3" a="1"/>
  <c r="P294" i="3" s="1"/>
  <c r="P283" i="3" a="1"/>
  <c r="P283" i="3" s="1"/>
  <c r="P280" i="3" a="1"/>
  <c r="P280" i="3" s="1"/>
  <c r="P217" i="3" a="1"/>
  <c r="P217" i="3" s="1"/>
  <c r="P200" i="3" a="1"/>
  <c r="P200" i="3" s="1"/>
  <c r="P192" i="3" a="1"/>
  <c r="P192" i="3" s="1"/>
  <c r="P165" i="3" a="1"/>
  <c r="P165" i="3" s="1"/>
  <c r="P154" i="3" a="1"/>
  <c r="P154" i="3" s="1"/>
  <c r="P146" i="3" a="1"/>
  <c r="P146" i="3" s="1"/>
  <c r="P143" i="3" a="1"/>
  <c r="P143" i="3" s="1"/>
  <c r="P333" i="3" a="1"/>
  <c r="P333" i="3" s="1"/>
  <c r="P327" i="3" a="1"/>
  <c r="P327" i="3" s="1"/>
  <c r="P324" i="3" a="1"/>
  <c r="P324" i="3" s="1"/>
  <c r="P291" i="3" a="1"/>
  <c r="P291" i="3" s="1"/>
  <c r="P288" i="3" a="1"/>
  <c r="P288" i="3" s="1"/>
  <c r="P274" i="3" a="1"/>
  <c r="P274" i="3" s="1"/>
  <c r="P271" i="3" a="1"/>
  <c r="P271" i="3" s="1"/>
  <c r="P239" i="3" a="1"/>
  <c r="P239" i="3" s="1"/>
  <c r="P205" i="3" a="1"/>
  <c r="P205" i="3" s="1"/>
  <c r="P197" i="3" a="1"/>
  <c r="P197" i="3" s="1"/>
  <c r="P178" i="3" a="1"/>
  <c r="P178" i="3" s="1"/>
  <c r="P175" i="3" a="1"/>
  <c r="P175" i="3" s="1"/>
  <c r="P170" i="3" a="1"/>
  <c r="P170" i="3" s="1"/>
  <c r="P140" i="3" a="1"/>
  <c r="P140" i="3" s="1"/>
  <c r="P130" i="3" a="1"/>
  <c r="P130" i="3" s="1"/>
  <c r="P119" i="3" a="1"/>
  <c r="P119" i="3" s="1"/>
  <c r="P352" i="3" a="1"/>
  <c r="P352" i="3" s="1"/>
  <c r="P285" i="3" a="1"/>
  <c r="P285" i="3" s="1"/>
  <c r="P279" i="3" a="1"/>
  <c r="P279" i="3" s="1"/>
  <c r="P244" i="3" a="1"/>
  <c r="P244" i="3" s="1"/>
  <c r="P216" i="3" a="1"/>
  <c r="P216" i="3" s="1"/>
  <c r="P189" i="3" a="1"/>
  <c r="P189" i="3" s="1"/>
  <c r="P185" i="3" a="1"/>
  <c r="P185" i="3" s="1"/>
  <c r="P86" i="3" a="1"/>
  <c r="P86" i="3" s="1"/>
  <c r="P69" i="3" a="1"/>
  <c r="P69" i="3" s="1"/>
  <c r="P52" i="3" a="1"/>
  <c r="P52" i="3" s="1"/>
  <c r="P49" i="3" a="1"/>
  <c r="P49" i="3" s="1"/>
  <c r="P46" i="3" a="1"/>
  <c r="P46" i="3" s="1"/>
  <c r="P43" i="3" a="1"/>
  <c r="P43" i="3" s="1"/>
  <c r="P25" i="3" a="1"/>
  <c r="P25" i="3" s="1"/>
  <c r="P22" i="3" a="1"/>
  <c r="P22" i="3" s="1"/>
  <c r="P19" i="3" a="1"/>
  <c r="P19" i="3" s="1"/>
  <c r="P16" i="3" a="1"/>
  <c r="P16" i="3" s="1"/>
  <c r="P330" i="3" a="1"/>
  <c r="P330" i="3" s="1"/>
  <c r="P317" i="3" a="1"/>
  <c r="P317" i="3" s="1"/>
  <c r="P296" i="3" a="1"/>
  <c r="P296" i="3" s="1"/>
  <c r="P233" i="3" a="1"/>
  <c r="P233" i="3" s="1"/>
  <c r="P199" i="3" a="1"/>
  <c r="P199" i="3" s="1"/>
  <c r="P121" i="3" a="1"/>
  <c r="P121" i="3" s="1"/>
  <c r="P110" i="3" a="1"/>
  <c r="P110" i="3" s="1"/>
  <c r="P88" i="3" a="1"/>
  <c r="P88" i="3" s="1"/>
  <c r="P31" i="3" a="1"/>
  <c r="P31" i="3" s="1"/>
  <c r="P28" i="3" a="1"/>
  <c r="P28" i="3" s="1"/>
  <c r="P345" i="3" a="1"/>
  <c r="P345" i="3" s="1"/>
  <c r="P309" i="3" a="1"/>
  <c r="P309" i="3" s="1"/>
  <c r="P290" i="3" a="1"/>
  <c r="P290" i="3" s="1"/>
  <c r="P273" i="3" a="1"/>
  <c r="P273" i="3" s="1"/>
  <c r="P210" i="3" a="1"/>
  <c r="P210" i="3" s="1"/>
  <c r="P180" i="3" a="1"/>
  <c r="P180" i="3" s="1"/>
  <c r="P141" i="3" a="1"/>
  <c r="P141" i="3" s="1"/>
  <c r="P137" i="3" a="1"/>
  <c r="P137" i="3" s="1"/>
  <c r="P118" i="3" a="1"/>
  <c r="P118" i="3" s="1"/>
  <c r="P102" i="3" a="1"/>
  <c r="P102" i="3" s="1"/>
  <c r="P83" i="3" a="1"/>
  <c r="P83" i="3" s="1"/>
  <c r="P66" i="3" a="1"/>
  <c r="P66" i="3" s="1"/>
  <c r="P63" i="3" a="1"/>
  <c r="P63" i="3" s="1"/>
  <c r="P60" i="3" a="1"/>
  <c r="P60" i="3" s="1"/>
  <c r="P302" i="3" a="1"/>
  <c r="P302" i="3" s="1"/>
  <c r="P238" i="3" a="1"/>
  <c r="P238" i="3" s="1"/>
  <c r="P227" i="3" a="1"/>
  <c r="P227" i="3" s="1"/>
  <c r="P204" i="3" a="1"/>
  <c r="P204" i="3" s="1"/>
  <c r="P171" i="3" a="1"/>
  <c r="P171" i="3" s="1"/>
  <c r="P167" i="3" a="1"/>
  <c r="P167" i="3" s="1"/>
  <c r="P145" i="3" a="1"/>
  <c r="P145" i="3" s="1"/>
  <c r="P127" i="3" a="1"/>
  <c r="P127" i="3" s="1"/>
  <c r="P124" i="3" a="1"/>
  <c r="P124" i="3" s="1"/>
  <c r="P115" i="3" a="1"/>
  <c r="P115" i="3" s="1"/>
  <c r="P107" i="3" a="1"/>
  <c r="P107" i="3" s="1"/>
  <c r="P99" i="3" a="1"/>
  <c r="P99" i="3" s="1"/>
  <c r="P96" i="3" a="1"/>
  <c r="P96" i="3" s="1"/>
  <c r="P93" i="3" a="1"/>
  <c r="P93" i="3" s="1"/>
  <c r="P80" i="3" a="1"/>
  <c r="P80" i="3" s="1"/>
  <c r="P336" i="3" a="1"/>
  <c r="P336" i="3" s="1"/>
  <c r="P323" i="3" a="1"/>
  <c r="P323" i="3" s="1"/>
  <c r="P260" i="3" a="1"/>
  <c r="P260" i="3" s="1"/>
  <c r="P254" i="3" a="1"/>
  <c r="P254" i="3" s="1"/>
  <c r="P220" i="3" a="1"/>
  <c r="P220" i="3" s="1"/>
  <c r="P214" i="3" a="1"/>
  <c r="P214" i="3" s="1"/>
  <c r="P188" i="3" a="1"/>
  <c r="P188" i="3" s="1"/>
  <c r="P158" i="3" a="1"/>
  <c r="P158" i="3" s="1"/>
  <c r="P132" i="3" a="1"/>
  <c r="P132" i="3" s="1"/>
  <c r="P112" i="3" a="1"/>
  <c r="P112" i="3" s="1"/>
  <c r="P104" i="3" a="1"/>
  <c r="P104" i="3" s="1"/>
  <c r="P74" i="3" a="1"/>
  <c r="P74" i="3" s="1"/>
  <c r="P71" i="3" a="1"/>
  <c r="P71" i="3" s="1"/>
  <c r="P54" i="3" a="1"/>
  <c r="P54" i="3" s="1"/>
  <c r="P39" i="3" a="1"/>
  <c r="P39" i="3" s="1"/>
  <c r="P36" i="3" a="1"/>
  <c r="P36" i="3" s="1"/>
  <c r="P12" i="3" a="1"/>
  <c r="P12" i="3" s="1"/>
  <c r="P351" i="3" a="1"/>
  <c r="P351" i="3" s="1"/>
  <c r="P277" i="3" a="1"/>
  <c r="P277" i="3" s="1"/>
  <c r="P242" i="3" a="1"/>
  <c r="P242" i="3" s="1"/>
  <c r="P231" i="3" a="1"/>
  <c r="P231" i="3" s="1"/>
  <c r="P208" i="3" a="1"/>
  <c r="P208" i="3" s="1"/>
  <c r="P162" i="3" a="1"/>
  <c r="P162" i="3" s="1"/>
  <c r="P149" i="3" a="1"/>
  <c r="P149" i="3" s="1"/>
  <c r="P136" i="3" a="1"/>
  <c r="P136" i="3" s="1"/>
  <c r="P90" i="3" a="1"/>
  <c r="P90" i="3" s="1"/>
  <c r="P77" i="3" a="1"/>
  <c r="P77" i="3" s="1"/>
  <c r="P57" i="3" a="1"/>
  <c r="P57" i="3" s="1"/>
  <c r="P329" i="3" a="1"/>
  <c r="P329" i="3" s="1"/>
  <c r="P321" i="3" a="1"/>
  <c r="P321" i="3" s="1"/>
  <c r="P308" i="3" a="1"/>
  <c r="P308" i="3" s="1"/>
  <c r="P265" i="3" a="1"/>
  <c r="P265" i="3" s="1"/>
  <c r="P247" i="3" a="1"/>
  <c r="P247" i="3" s="1"/>
  <c r="P179" i="3" a="1"/>
  <c r="P179" i="3" s="1"/>
  <c r="P153" i="3" a="1"/>
  <c r="P153" i="3" s="1"/>
  <c r="P68" i="3" a="1"/>
  <c r="P68" i="3" s="1"/>
  <c r="P51" i="3" a="1"/>
  <c r="P51" i="3" s="1"/>
  <c r="P27" i="3" a="1"/>
  <c r="P27" i="3" s="1"/>
  <c r="P24" i="3" a="1"/>
  <c r="P24" i="3" s="1"/>
  <c r="P349" i="3" a="1"/>
  <c r="P349" i="3" s="1"/>
  <c r="P314" i="3" a="1"/>
  <c r="P314" i="3" s="1"/>
  <c r="P259" i="3" a="1"/>
  <c r="P259" i="3" s="1"/>
  <c r="P225" i="3" a="1"/>
  <c r="P225" i="3" s="1"/>
  <c r="P202" i="3" a="1"/>
  <c r="P202" i="3" s="1"/>
  <c r="P187" i="3" a="1"/>
  <c r="P187" i="3" s="1"/>
  <c r="P183" i="3" a="1"/>
  <c r="P183" i="3" s="1"/>
  <c r="P174" i="3" a="1"/>
  <c r="P174" i="3" s="1"/>
  <c r="P157" i="3" a="1"/>
  <c r="P157" i="3" s="1"/>
  <c r="P101" i="3" a="1"/>
  <c r="P101" i="3" s="1"/>
  <c r="P85" i="3" a="1"/>
  <c r="P85" i="3" s="1"/>
  <c r="P33" i="3" a="1"/>
  <c r="P33" i="3" s="1"/>
  <c r="P30" i="3" a="1"/>
  <c r="P30" i="3" s="1"/>
  <c r="P6" i="3" a="1"/>
  <c r="P6" i="3" s="1"/>
  <c r="P342" i="3" a="1"/>
  <c r="P342" i="3" s="1"/>
  <c r="P282" i="3" a="1"/>
  <c r="P282" i="3" s="1"/>
  <c r="P253" i="3" a="1"/>
  <c r="P253" i="3" s="1"/>
  <c r="P236" i="3" a="1"/>
  <c r="P236" i="3" s="1"/>
  <c r="P219" i="3" a="1"/>
  <c r="P219" i="3" s="1"/>
  <c r="P213" i="3" a="1"/>
  <c r="P213" i="3" s="1"/>
  <c r="P135" i="3" a="1"/>
  <c r="P135" i="3" s="1"/>
  <c r="P129" i="3" a="1"/>
  <c r="P129" i="3" s="1"/>
  <c r="P126" i="3" a="1"/>
  <c r="P126" i="3" s="1"/>
  <c r="P123" i="3" a="1"/>
  <c r="P123" i="3" s="1"/>
  <c r="P120" i="3" a="1"/>
  <c r="P120" i="3" s="1"/>
  <c r="P117" i="3" a="1"/>
  <c r="P117" i="3" s="1"/>
  <c r="P114" i="3" a="1"/>
  <c r="P114" i="3" s="1"/>
  <c r="P109" i="3" a="1"/>
  <c r="P109" i="3" s="1"/>
  <c r="P95" i="3" a="1"/>
  <c r="P95" i="3" s="1"/>
  <c r="P87" i="3" a="1"/>
  <c r="P87" i="3" s="1"/>
  <c r="P82" i="3" a="1"/>
  <c r="P82" i="3" s="1"/>
  <c r="P65" i="3" a="1"/>
  <c r="P65" i="3" s="1"/>
  <c r="P62" i="3" a="1"/>
  <c r="P62" i="3" s="1"/>
  <c r="P59" i="3" a="1"/>
  <c r="P59" i="3" s="1"/>
  <c r="P335" i="3" a="1"/>
  <c r="P335" i="3" s="1"/>
  <c r="P276" i="3" a="1"/>
  <c r="P276" i="3" s="1"/>
  <c r="P241" i="3" a="1"/>
  <c r="P241" i="3" s="1"/>
  <c r="P148" i="3" a="1"/>
  <c r="P148" i="3" s="1"/>
  <c r="P106" i="3" a="1"/>
  <c r="P106" i="3" s="1"/>
  <c r="P98" i="3" a="1"/>
  <c r="P98" i="3" s="1"/>
  <c r="P92" i="3" a="1"/>
  <c r="P92" i="3" s="1"/>
  <c r="P79" i="3" a="1"/>
  <c r="P79" i="3" s="1"/>
  <c r="P73" i="3" a="1"/>
  <c r="P73" i="3" s="1"/>
  <c r="P38" i="3" a="1"/>
  <c r="P38" i="3" s="1"/>
  <c r="P35" i="3" a="1"/>
  <c r="P35" i="3" s="1"/>
  <c r="P11" i="3" a="1"/>
  <c r="P11" i="3" s="1"/>
  <c r="P293" i="3" a="1"/>
  <c r="P293" i="3" s="1"/>
  <c r="P190" i="3" a="1"/>
  <c r="P190" i="3" s="1"/>
  <c r="P125" i="3" a="1"/>
  <c r="P125" i="3" s="1"/>
  <c r="P348" i="3" a="1"/>
  <c r="P348" i="3" s="1"/>
  <c r="P332" i="3" a="1"/>
  <c r="P332" i="3" s="1"/>
  <c r="P116" i="3" a="1"/>
  <c r="P116" i="3" s="1"/>
  <c r="P94" i="3" a="1"/>
  <c r="P94" i="3" s="1"/>
  <c r="P58" i="3" a="1"/>
  <c r="P58" i="3" s="1"/>
  <c r="P44" i="3" a="1"/>
  <c r="P44" i="3" s="1"/>
  <c r="P20" i="3" a="1"/>
  <c r="P20" i="3" s="1"/>
  <c r="P3" i="3" a="1"/>
  <c r="P3" i="3" s="1"/>
  <c r="P311" i="3" a="1"/>
  <c r="P311" i="3" s="1"/>
  <c r="P262" i="3" a="1"/>
  <c r="P262" i="3" s="1"/>
  <c r="P245" i="3" a="1"/>
  <c r="P245" i="3" s="1"/>
  <c r="P230" i="3" a="1"/>
  <c r="P230" i="3" s="1"/>
  <c r="P186" i="3" a="1"/>
  <c r="P186" i="3" s="1"/>
  <c r="P177" i="3" a="1"/>
  <c r="P177" i="3" s="1"/>
  <c r="P346" i="3" a="1"/>
  <c r="P346" i="3" s="1"/>
  <c r="P139" i="3" a="1"/>
  <c r="P139" i="3" s="1"/>
  <c r="P326" i="3" a="1"/>
  <c r="P326" i="3" s="1"/>
  <c r="P164" i="3" a="1"/>
  <c r="P164" i="3" s="1"/>
  <c r="P151" i="3" a="1"/>
  <c r="P151" i="3" s="1"/>
  <c r="P122" i="3" a="1"/>
  <c r="P122" i="3" s="1"/>
  <c r="P100" i="3" a="1"/>
  <c r="P100" i="3" s="1"/>
  <c r="P70" i="3" a="1"/>
  <c r="P70" i="3" s="1"/>
  <c r="P37" i="3" a="1"/>
  <c r="P37" i="3" s="1"/>
  <c r="P305" i="3" a="1"/>
  <c r="P305" i="3" s="1"/>
  <c r="P228" i="3" a="1"/>
  <c r="P228" i="3" s="1"/>
  <c r="P161" i="3" a="1"/>
  <c r="P161" i="3" s="1"/>
  <c r="P78" i="3" a="1"/>
  <c r="P78" i="3" s="1"/>
  <c r="P9" i="3" a="1"/>
  <c r="P9" i="3" s="1"/>
  <c r="P211" i="3" a="1"/>
  <c r="P211" i="3" s="1"/>
  <c r="P196" i="3" a="1"/>
  <c r="P196" i="3" s="1"/>
  <c r="P138" i="3" a="1"/>
  <c r="P138" i="3" s="1"/>
  <c r="P55" i="3" a="1"/>
  <c r="P55" i="3" s="1"/>
  <c r="P48" i="3" a="1"/>
  <c r="P48" i="3" s="1"/>
  <c r="P42" i="3" a="1"/>
  <c r="P42" i="3" s="1"/>
  <c r="P18" i="3" a="1"/>
  <c r="P18" i="3" s="1"/>
  <c r="P13" i="3" a="1"/>
  <c r="P13" i="3" s="1"/>
  <c r="P5" i="3" a="1"/>
  <c r="P5" i="3" s="1"/>
  <c r="P320" i="3" a="1"/>
  <c r="P320" i="3" s="1"/>
  <c r="P286" i="3" a="1"/>
  <c r="P286" i="3" s="1"/>
  <c r="P172" i="3" a="1"/>
  <c r="P172" i="3" s="1"/>
  <c r="P113" i="3" a="1"/>
  <c r="P113" i="3" s="1"/>
  <c r="P76" i="3" a="1"/>
  <c r="P76" i="3" s="1"/>
  <c r="P270" i="3" a="1"/>
  <c r="P270" i="3" s="1"/>
  <c r="P256" i="3" a="1"/>
  <c r="P256" i="3" s="1"/>
  <c r="P91" i="3" a="1"/>
  <c r="P91" i="3" s="1"/>
  <c r="P84" i="3" a="1"/>
  <c r="P84" i="3" s="1"/>
  <c r="P61" i="3" a="1"/>
  <c r="P61" i="3" s="1"/>
  <c r="P53" i="3" a="1"/>
  <c r="P53" i="3" s="1"/>
  <c r="P47" i="3" a="1"/>
  <c r="P47" i="3" s="1"/>
  <c r="P41" i="3" a="1"/>
  <c r="P41" i="3" s="1"/>
  <c r="P8" i="3" a="1"/>
  <c r="P8" i="3" s="1"/>
  <c r="P339" i="3" a="1"/>
  <c r="P339" i="3" s="1"/>
  <c r="P251" i="3" a="1"/>
  <c r="P251" i="3" s="1"/>
  <c r="P207" i="3" a="1"/>
  <c r="P207" i="3" s="1"/>
  <c r="P134" i="3" a="1"/>
  <c r="P134" i="3" s="1"/>
  <c r="P75" i="3" a="1"/>
  <c r="P75" i="3" s="1"/>
  <c r="P34" i="3" a="1"/>
  <c r="P34" i="3" s="1"/>
  <c r="P250" i="3" a="1"/>
  <c r="P250" i="3" s="1"/>
  <c r="P152" i="3" a="1"/>
  <c r="P152" i="3" s="1"/>
  <c r="P131" i="3" a="1"/>
  <c r="P131" i="3" s="1"/>
  <c r="P56" i="3" a="1"/>
  <c r="P56" i="3" s="1"/>
  <c r="P10" i="3" a="1"/>
  <c r="P10" i="3" s="1"/>
  <c r="P72" i="3" a="1"/>
  <c r="P72" i="3" s="1"/>
  <c r="P111" i="3" a="1"/>
  <c r="P111" i="3" s="1"/>
  <c r="P17" i="3" a="1"/>
  <c r="P17" i="3" s="1"/>
  <c r="P169" i="3" a="1"/>
  <c r="P169" i="3" s="1"/>
  <c r="P147" i="3" a="1"/>
  <c r="P147" i="3" s="1"/>
  <c r="P128" i="3" a="1"/>
  <c r="P128" i="3" s="1"/>
  <c r="P29" i="3" a="1"/>
  <c r="P29" i="3" s="1"/>
  <c r="P318" i="3" a="1"/>
  <c r="P318" i="3" s="1"/>
  <c r="P97" i="3" a="1"/>
  <c r="P97" i="3" s="1"/>
  <c r="P67" i="3" a="1"/>
  <c r="P67" i="3" s="1"/>
  <c r="P194" i="3" a="1"/>
  <c r="P194" i="3" s="1"/>
  <c r="P234" i="3" a="1"/>
  <c r="P234" i="3" s="1"/>
  <c r="P40" i="3" a="1"/>
  <c r="P40" i="3" s="1"/>
  <c r="P7" i="3" a="1"/>
  <c r="P7" i="3" s="1"/>
  <c r="P103" i="3" a="1"/>
  <c r="P103" i="3" s="1"/>
  <c r="P299" i="3" a="1"/>
  <c r="P299" i="3" s="1"/>
  <c r="P223" i="3" a="1"/>
  <c r="P223" i="3" s="1"/>
  <c r="P222" i="3" a="1"/>
  <c r="P222" i="3" s="1"/>
  <c r="P191" i="3" a="1"/>
  <c r="P191" i="3" s="1"/>
  <c r="P64" i="3" a="1"/>
  <c r="P64" i="3" s="1"/>
  <c r="P268" i="3" a="1"/>
  <c r="P268" i="3" s="1"/>
  <c r="P32" i="3" a="1"/>
  <c r="P32" i="3" s="1"/>
  <c r="P45" i="3" a="1"/>
  <c r="P45" i="3" s="1"/>
  <c r="P105" i="3" a="1"/>
  <c r="P105" i="3" s="1"/>
  <c r="P14" i="3" a="1"/>
  <c r="P14" i="3" s="1"/>
  <c r="P181" i="3" a="1"/>
  <c r="P181" i="3" s="1"/>
  <c r="P89" i="3" a="1"/>
  <c r="P89" i="3" s="1"/>
  <c r="P26" i="3" a="1"/>
  <c r="P26" i="3" s="1"/>
  <c r="P21" i="3" a="1"/>
  <c r="P21" i="3" s="1"/>
  <c r="P108" i="3" a="1"/>
  <c r="P108" i="3" s="1"/>
  <c r="P50" i="3" a="1"/>
  <c r="P50" i="3" s="1"/>
  <c r="P15" i="3" a="1"/>
  <c r="P15" i="3" s="1"/>
  <c r="P264" i="3" a="1"/>
  <c r="P264" i="3" s="1"/>
  <c r="P81" i="3" a="1"/>
  <c r="P81" i="3" s="1"/>
  <c r="P23" i="3" a="1"/>
  <c r="P23" i="3" s="1"/>
  <c r="P4" i="3" a="1"/>
  <c r="P4" i="3" s="1"/>
  <c r="P159" i="3" a="1"/>
  <c r="P159" i="3" s="1"/>
  <c r="P156" i="3" a="1"/>
  <c r="P156" i="3" s="1"/>
  <c r="P142" i="3" a="1"/>
  <c r="P142" i="3" s="1"/>
  <c r="T347" i="3" a="1"/>
  <c r="T347" i="3" s="1"/>
  <c r="T344" i="3" a="1"/>
  <c r="T344" i="3" s="1"/>
  <c r="T319" i="3" a="1"/>
  <c r="T319" i="3" s="1"/>
  <c r="T316" i="3" a="1"/>
  <c r="T316" i="3" s="1"/>
  <c r="T310" i="3" a="1"/>
  <c r="T310" i="3" s="1"/>
  <c r="T307" i="3" a="1"/>
  <c r="T307" i="3" s="1"/>
  <c r="T304" i="3" a="1"/>
  <c r="T304" i="3" s="1"/>
  <c r="T284" i="3" a="1"/>
  <c r="T284" i="3" s="1"/>
  <c r="T281" i="3" a="1"/>
  <c r="T281" i="3" s="1"/>
  <c r="T278" i="3" a="1"/>
  <c r="T278" i="3" s="1"/>
  <c r="T275" i="3" a="1"/>
  <c r="T275" i="3" s="1"/>
  <c r="T235" i="3" a="1"/>
  <c r="T235" i="3" s="1"/>
  <c r="T232" i="3" a="1"/>
  <c r="T232" i="3" s="1"/>
  <c r="T187" i="3" a="1"/>
  <c r="T187" i="3" s="1"/>
  <c r="T152" i="3" a="1"/>
  <c r="T152" i="3" s="1"/>
  <c r="T136" i="3" a="1"/>
  <c r="T136" i="3" s="1"/>
  <c r="T353" i="3" a="1"/>
  <c r="T353" i="3" s="1"/>
  <c r="T350" i="3" a="1"/>
  <c r="T350" i="3" s="1"/>
  <c r="T331" i="3" a="1"/>
  <c r="T331" i="3" s="1"/>
  <c r="T328" i="3" a="1"/>
  <c r="T328" i="3" s="1"/>
  <c r="T325" i="3" a="1"/>
  <c r="T325" i="3" s="1"/>
  <c r="T322" i="3" a="1"/>
  <c r="T322" i="3" s="1"/>
  <c r="T292" i="3" a="1"/>
  <c r="T292" i="3" s="1"/>
  <c r="T289" i="3" a="1"/>
  <c r="T289" i="3" s="1"/>
  <c r="T272" i="3" a="1"/>
  <c r="T272" i="3" s="1"/>
  <c r="T240" i="3" a="1"/>
  <c r="T240" i="3" s="1"/>
  <c r="T209" i="3" a="1"/>
  <c r="T209" i="3" s="1"/>
  <c r="T198" i="3" a="1"/>
  <c r="T198" i="3" s="1"/>
  <c r="T190" i="3" a="1"/>
  <c r="T190" i="3" s="1"/>
  <c r="T179" i="3" a="1"/>
  <c r="T179" i="3" s="1"/>
  <c r="T173" i="3" a="1"/>
  <c r="T173" i="3" s="1"/>
  <c r="T168" i="3" a="1"/>
  <c r="T168" i="3" s="1"/>
  <c r="T141" i="3" a="1"/>
  <c r="T141" i="3" s="1"/>
  <c r="T133" i="3" a="1"/>
  <c r="T133" i="3" s="1"/>
  <c r="T334" i="3" a="1"/>
  <c r="T334" i="3" s="1"/>
  <c r="T269" i="3" a="1"/>
  <c r="T269" i="3" s="1"/>
  <c r="T263" i="3" a="1"/>
  <c r="T263" i="3" s="1"/>
  <c r="T237" i="3" a="1"/>
  <c r="T237" i="3" s="1"/>
  <c r="T229" i="3" a="1"/>
  <c r="T229" i="3" s="1"/>
  <c r="T226" i="3" a="1"/>
  <c r="T226" i="3" s="1"/>
  <c r="T206" i="3" a="1"/>
  <c r="T206" i="3" s="1"/>
  <c r="T195" i="3" a="1"/>
  <c r="T195" i="3" s="1"/>
  <c r="T337" i="3" a="1"/>
  <c r="T337" i="3" s="1"/>
  <c r="T266" i="3" a="1"/>
  <c r="T266" i="3" s="1"/>
  <c r="T257" i="3" a="1"/>
  <c r="T257" i="3" s="1"/>
  <c r="T248" i="3" a="1"/>
  <c r="T248" i="3" s="1"/>
  <c r="T223" i="3" a="1"/>
  <c r="T223" i="3" s="1"/>
  <c r="T203" i="3" a="1"/>
  <c r="T203" i="3" s="1"/>
  <c r="T340" i="3" a="1"/>
  <c r="T340" i="3" s="1"/>
  <c r="T300" i="3" a="1"/>
  <c r="T300" i="3" s="1"/>
  <c r="T286" i="3" a="1"/>
  <c r="T286" i="3" s="1"/>
  <c r="T260" i="3" a="1"/>
  <c r="T260" i="3" s="1"/>
  <c r="T254" i="3" a="1"/>
  <c r="T254" i="3" s="1"/>
  <c r="T251" i="3" a="1"/>
  <c r="T251" i="3" s="1"/>
  <c r="T245" i="3" a="1"/>
  <c r="T245" i="3" s="1"/>
  <c r="T220" i="3" a="1"/>
  <c r="T220" i="3" s="1"/>
  <c r="T217" i="3" a="1"/>
  <c r="T217" i="3" s="1"/>
  <c r="T214" i="3" a="1"/>
  <c r="T214" i="3" s="1"/>
  <c r="T211" i="3" a="1"/>
  <c r="T211" i="3" s="1"/>
  <c r="T181" i="3" a="1"/>
  <c r="T181" i="3" s="1"/>
  <c r="T157" i="3" a="1"/>
  <c r="T157" i="3" s="1"/>
  <c r="T143" i="3" a="1"/>
  <c r="T143" i="3" s="1"/>
  <c r="T138" i="3" a="1"/>
  <c r="T138" i="3" s="1"/>
  <c r="T343" i="3" a="1"/>
  <c r="T343" i="3" s="1"/>
  <c r="T315" i="3" a="1"/>
  <c r="T315" i="3" s="1"/>
  <c r="T312" i="3" a="1"/>
  <c r="T312" i="3" s="1"/>
  <c r="T306" i="3" a="1"/>
  <c r="T306" i="3" s="1"/>
  <c r="T303" i="3" a="1"/>
  <c r="T303" i="3" s="1"/>
  <c r="T297" i="3" a="1"/>
  <c r="T297" i="3" s="1"/>
  <c r="T294" i="3" a="1"/>
  <c r="T294" i="3" s="1"/>
  <c r="T283" i="3" a="1"/>
  <c r="T283" i="3" s="1"/>
  <c r="T280" i="3" a="1"/>
  <c r="T280" i="3" s="1"/>
  <c r="T200" i="3" a="1"/>
  <c r="T200" i="3" s="1"/>
  <c r="T192" i="3" a="1"/>
  <c r="T192" i="3" s="1"/>
  <c r="T165" i="3" a="1"/>
  <c r="T165" i="3" s="1"/>
  <c r="T154" i="3" a="1"/>
  <c r="T154" i="3" s="1"/>
  <c r="T146" i="3" a="1"/>
  <c r="T146" i="3" s="1"/>
  <c r="T135" i="3" a="1"/>
  <c r="T135" i="3" s="1"/>
  <c r="T352" i="3" a="1"/>
  <c r="T352" i="3" s="1"/>
  <c r="T349" i="3" a="1"/>
  <c r="T349" i="3" s="1"/>
  <c r="T346" i="3" a="1"/>
  <c r="T346" i="3" s="1"/>
  <c r="T330" i="3" a="1"/>
  <c r="T330" i="3" s="1"/>
  <c r="T321" i="3" a="1"/>
  <c r="T321" i="3" s="1"/>
  <c r="T318" i="3" a="1"/>
  <c r="T318" i="3" s="1"/>
  <c r="T309" i="3" a="1"/>
  <c r="T309" i="3" s="1"/>
  <c r="T333" i="3" a="1"/>
  <c r="T333" i="3" s="1"/>
  <c r="T327" i="3" a="1"/>
  <c r="T327" i="3" s="1"/>
  <c r="T324" i="3" a="1"/>
  <c r="T324" i="3" s="1"/>
  <c r="T291" i="3" a="1"/>
  <c r="T291" i="3" s="1"/>
  <c r="T288" i="3" a="1"/>
  <c r="T288" i="3" s="1"/>
  <c r="T274" i="3" a="1"/>
  <c r="T274" i="3" s="1"/>
  <c r="T239" i="3" a="1"/>
  <c r="T239" i="3" s="1"/>
  <c r="T205" i="3" a="1"/>
  <c r="T205" i="3" s="1"/>
  <c r="T197" i="3" a="1"/>
  <c r="T197" i="3" s="1"/>
  <c r="T178" i="3" a="1"/>
  <c r="T178" i="3" s="1"/>
  <c r="T175" i="3" a="1"/>
  <c r="T175" i="3" s="1"/>
  <c r="T170" i="3" a="1"/>
  <c r="T170" i="3" s="1"/>
  <c r="T151" i="3" a="1"/>
  <c r="T151" i="3" s="1"/>
  <c r="T339" i="3" a="1"/>
  <c r="T339" i="3" s="1"/>
  <c r="T259" i="3" a="1"/>
  <c r="T259" i="3" s="1"/>
  <c r="T256" i="3" a="1"/>
  <c r="T256" i="3" s="1"/>
  <c r="T253" i="3" a="1"/>
  <c r="T253" i="3" s="1"/>
  <c r="T250" i="3" a="1"/>
  <c r="T250" i="3" s="1"/>
  <c r="T236" i="3" a="1"/>
  <c r="T236" i="3" s="1"/>
  <c r="T225" i="3" a="1"/>
  <c r="T225" i="3" s="1"/>
  <c r="T222" i="3" a="1"/>
  <c r="T222" i="3" s="1"/>
  <c r="T219" i="3" a="1"/>
  <c r="T219" i="3" s="1"/>
  <c r="T213" i="3" a="1"/>
  <c r="T213" i="3" s="1"/>
  <c r="T194" i="3" a="1"/>
  <c r="T194" i="3" s="1"/>
  <c r="T183" i="3" a="1"/>
  <c r="T183" i="3" s="1"/>
  <c r="T172" i="3" a="1"/>
  <c r="T172" i="3" s="1"/>
  <c r="T156" i="3" a="1"/>
  <c r="T156" i="3" s="1"/>
  <c r="T148" i="3" a="1"/>
  <c r="T148" i="3" s="1"/>
  <c r="T345" i="3" a="1"/>
  <c r="T345" i="3" s="1"/>
  <c r="T290" i="3" a="1"/>
  <c r="T290" i="3" s="1"/>
  <c r="T273" i="3" a="1"/>
  <c r="T273" i="3" s="1"/>
  <c r="T238" i="3" a="1"/>
  <c r="T238" i="3" s="1"/>
  <c r="T130" i="3" a="1"/>
  <c r="T130" i="3" s="1"/>
  <c r="T118" i="3" a="1"/>
  <c r="T118" i="3" s="1"/>
  <c r="T102" i="3" a="1"/>
  <c r="T102" i="3" s="1"/>
  <c r="T83" i="3" a="1"/>
  <c r="T83" i="3" s="1"/>
  <c r="T66" i="3" a="1"/>
  <c r="T66" i="3" s="1"/>
  <c r="T63" i="3" a="1"/>
  <c r="T63" i="3" s="1"/>
  <c r="T60" i="3" a="1"/>
  <c r="T60" i="3" s="1"/>
  <c r="T338" i="3" a="1"/>
  <c r="T338" i="3" s="1"/>
  <c r="T302" i="3" a="1"/>
  <c r="T302" i="3" s="1"/>
  <c r="T227" i="3" a="1"/>
  <c r="T227" i="3" s="1"/>
  <c r="T204" i="3" a="1"/>
  <c r="T204" i="3" s="1"/>
  <c r="T184" i="3" a="1"/>
  <c r="T184" i="3" s="1"/>
  <c r="T167" i="3" a="1"/>
  <c r="T167" i="3" s="1"/>
  <c r="T163" i="3" a="1"/>
  <c r="T163" i="3" s="1"/>
  <c r="T150" i="3" a="1"/>
  <c r="T150" i="3" s="1"/>
  <c r="T145" i="3" a="1"/>
  <c r="T145" i="3" s="1"/>
  <c r="T127" i="3" a="1"/>
  <c r="T127" i="3" s="1"/>
  <c r="T124" i="3" a="1"/>
  <c r="T124" i="3" s="1"/>
  <c r="T115" i="3" a="1"/>
  <c r="T115" i="3" s="1"/>
  <c r="T107" i="3" a="1"/>
  <c r="T107" i="3" s="1"/>
  <c r="T104" i="3" a="1"/>
  <c r="T104" i="3" s="1"/>
  <c r="T99" i="3" a="1"/>
  <c r="T99" i="3" s="1"/>
  <c r="T96" i="3" a="1"/>
  <c r="T96" i="3" s="1"/>
  <c r="T93" i="3" a="1"/>
  <c r="T93" i="3" s="1"/>
  <c r="T80" i="3" a="1"/>
  <c r="T80" i="3" s="1"/>
  <c r="T351" i="3" a="1"/>
  <c r="T351" i="3" s="1"/>
  <c r="T323" i="3" a="1"/>
  <c r="T323" i="3" s="1"/>
  <c r="T267" i="3" a="1"/>
  <c r="T267" i="3" s="1"/>
  <c r="T261" i="3" a="1"/>
  <c r="T261" i="3" s="1"/>
  <c r="T255" i="3" a="1"/>
  <c r="T255" i="3" s="1"/>
  <c r="T249" i="3" a="1"/>
  <c r="T249" i="3" s="1"/>
  <c r="T221" i="3" a="1"/>
  <c r="T221" i="3" s="1"/>
  <c r="T188" i="3" a="1"/>
  <c r="T188" i="3" s="1"/>
  <c r="T171" i="3" a="1"/>
  <c r="T171" i="3" s="1"/>
  <c r="T158" i="3" a="1"/>
  <c r="T158" i="3" s="1"/>
  <c r="T132" i="3" a="1"/>
  <c r="T132" i="3" s="1"/>
  <c r="T112" i="3" a="1"/>
  <c r="T112" i="3" s="1"/>
  <c r="T74" i="3" a="1"/>
  <c r="T74" i="3" s="1"/>
  <c r="T71" i="3" a="1"/>
  <c r="T71" i="3" s="1"/>
  <c r="T54" i="3" a="1"/>
  <c r="T54" i="3" s="1"/>
  <c r="T39" i="3" a="1"/>
  <c r="T39" i="3" s="1"/>
  <c r="T36" i="3" a="1"/>
  <c r="T36" i="3" s="1"/>
  <c r="T336" i="3" a="1"/>
  <c r="T336" i="3" s="1"/>
  <c r="T243" i="3" a="1"/>
  <c r="T243" i="3" s="1"/>
  <c r="T215" i="3" a="1"/>
  <c r="T215" i="3" s="1"/>
  <c r="T193" i="3" a="1"/>
  <c r="T193" i="3" s="1"/>
  <c r="T140" i="3" a="1"/>
  <c r="T140" i="3" s="1"/>
  <c r="T90" i="3" a="1"/>
  <c r="T90" i="3" s="1"/>
  <c r="T77" i="3" a="1"/>
  <c r="T77" i="3" s="1"/>
  <c r="T68" i="3" a="1"/>
  <c r="T68" i="3" s="1"/>
  <c r="T57" i="3" a="1"/>
  <c r="T57" i="3" s="1"/>
  <c r="T48" i="3" a="1"/>
  <c r="T48" i="3" s="1"/>
  <c r="T45" i="3" a="1"/>
  <c r="T45" i="3" s="1"/>
  <c r="T42" i="3" a="1"/>
  <c r="T42" i="3" s="1"/>
  <c r="T33" i="3" a="1"/>
  <c r="T33" i="3" s="1"/>
  <c r="T21" i="3" a="1"/>
  <c r="T21" i="3" s="1"/>
  <c r="T18" i="3" a="1"/>
  <c r="T18" i="3" s="1"/>
  <c r="T15" i="3" a="1"/>
  <c r="T15" i="3" s="1"/>
  <c r="T329" i="3" a="1"/>
  <c r="T329" i="3" s="1"/>
  <c r="T308" i="3" a="1"/>
  <c r="T308" i="3" s="1"/>
  <c r="T295" i="3" a="1"/>
  <c r="T295" i="3" s="1"/>
  <c r="T277" i="3" a="1"/>
  <c r="T277" i="3" s="1"/>
  <c r="T271" i="3" a="1"/>
  <c r="T271" i="3" s="1"/>
  <c r="T242" i="3" a="1"/>
  <c r="T242" i="3" s="1"/>
  <c r="T231" i="3" a="1"/>
  <c r="T231" i="3" s="1"/>
  <c r="T208" i="3" a="1"/>
  <c r="T208" i="3" s="1"/>
  <c r="T162" i="3" a="1"/>
  <c r="T162" i="3" s="1"/>
  <c r="T153" i="3" a="1"/>
  <c r="T153" i="3" s="1"/>
  <c r="T149" i="3" a="1"/>
  <c r="T149" i="3" s="1"/>
  <c r="T120" i="3" a="1"/>
  <c r="T120" i="3" s="1"/>
  <c r="T85" i="3" a="1"/>
  <c r="T85" i="3" s="1"/>
  <c r="T51" i="3" a="1"/>
  <c r="T51" i="3" s="1"/>
  <c r="T27" i="3" a="1"/>
  <c r="T27" i="3" s="1"/>
  <c r="T24" i="3" a="1"/>
  <c r="T24" i="3" s="1"/>
  <c r="T314" i="3" a="1"/>
  <c r="T314" i="3" s="1"/>
  <c r="T265" i="3" a="1"/>
  <c r="T265" i="3" s="1"/>
  <c r="T247" i="3" a="1"/>
  <c r="T247" i="3" s="1"/>
  <c r="T202" i="3" a="1"/>
  <c r="T202" i="3" s="1"/>
  <c r="T174" i="3" a="1"/>
  <c r="T174" i="3" s="1"/>
  <c r="T129" i="3" a="1"/>
  <c r="T129" i="3" s="1"/>
  <c r="T117" i="3" a="1"/>
  <c r="T117" i="3" s="1"/>
  <c r="T109" i="3" a="1"/>
  <c r="T109" i="3" s="1"/>
  <c r="T101" i="3" a="1"/>
  <c r="T101" i="3" s="1"/>
  <c r="T87" i="3" a="1"/>
  <c r="T87" i="3" s="1"/>
  <c r="T65" i="3" a="1"/>
  <c r="T65" i="3" s="1"/>
  <c r="T62" i="3" a="1"/>
  <c r="T62" i="3" s="1"/>
  <c r="T59" i="3" a="1"/>
  <c r="T59" i="3" s="1"/>
  <c r="T342" i="3" a="1"/>
  <c r="T342" i="3" s="1"/>
  <c r="T301" i="3" a="1"/>
  <c r="T301" i="3" s="1"/>
  <c r="T282" i="3" a="1"/>
  <c r="T282" i="3" s="1"/>
  <c r="T166" i="3" a="1"/>
  <c r="T166" i="3" s="1"/>
  <c r="T144" i="3" a="1"/>
  <c r="T144" i="3" s="1"/>
  <c r="T126" i="3" a="1"/>
  <c r="T126" i="3" s="1"/>
  <c r="T123" i="3" a="1"/>
  <c r="T123" i="3" s="1"/>
  <c r="T114" i="3" a="1"/>
  <c r="T114" i="3" s="1"/>
  <c r="T95" i="3" a="1"/>
  <c r="T95" i="3" s="1"/>
  <c r="T92" i="3" a="1"/>
  <c r="T92" i="3" s="1"/>
  <c r="T82" i="3" a="1"/>
  <c r="T82" i="3" s="1"/>
  <c r="T79" i="3" a="1"/>
  <c r="T79" i="3" s="1"/>
  <c r="T335" i="3" a="1"/>
  <c r="T335" i="3" s="1"/>
  <c r="T293" i="3" a="1"/>
  <c r="T293" i="3" s="1"/>
  <c r="T276" i="3" a="1"/>
  <c r="T276" i="3" s="1"/>
  <c r="T241" i="3" a="1"/>
  <c r="T241" i="3" s="1"/>
  <c r="T207" i="3" a="1"/>
  <c r="T207" i="3" s="1"/>
  <c r="T106" i="3" a="1"/>
  <c r="T106" i="3" s="1"/>
  <c r="T103" i="3" a="1"/>
  <c r="T103" i="3" s="1"/>
  <c r="T98" i="3" a="1"/>
  <c r="T98" i="3" s="1"/>
  <c r="T73" i="3" a="1"/>
  <c r="T73" i="3" s="1"/>
  <c r="T53" i="3" a="1"/>
  <c r="T53" i="3" s="1"/>
  <c r="T38" i="3" a="1"/>
  <c r="T38" i="3" s="1"/>
  <c r="T35" i="3" a="1"/>
  <c r="T35" i="3" s="1"/>
  <c r="T11" i="3" a="1"/>
  <c r="T11" i="3" s="1"/>
  <c r="T320" i="3" a="1"/>
  <c r="T320" i="3" s="1"/>
  <c r="T299" i="3" a="1"/>
  <c r="T299" i="3" s="1"/>
  <c r="T287" i="3" a="1"/>
  <c r="T287" i="3" s="1"/>
  <c r="T270" i="3" a="1"/>
  <c r="T270" i="3" s="1"/>
  <c r="T230" i="3" a="1"/>
  <c r="T230" i="3" s="1"/>
  <c r="T161" i="3" a="1"/>
  <c r="T161" i="3" s="1"/>
  <c r="T139" i="3" a="1"/>
  <c r="T139" i="3" s="1"/>
  <c r="T131" i="3" a="1"/>
  <c r="T131" i="3" s="1"/>
  <c r="T111" i="3" a="1"/>
  <c r="T111" i="3" s="1"/>
  <c r="T76" i="3" a="1"/>
  <c r="T76" i="3" s="1"/>
  <c r="T70" i="3" a="1"/>
  <c r="T70" i="3" s="1"/>
  <c r="T56" i="3" a="1"/>
  <c r="T56" i="3" s="1"/>
  <c r="T348" i="3" a="1"/>
  <c r="T348" i="3" s="1"/>
  <c r="T264" i="3" a="1"/>
  <c r="T264" i="3" s="1"/>
  <c r="T196" i="3" a="1"/>
  <c r="T196" i="3" s="1"/>
  <c r="T191" i="3" a="1"/>
  <c r="T191" i="3" s="1"/>
  <c r="T186" i="3" a="1"/>
  <c r="T186" i="3" s="1"/>
  <c r="T169" i="3" a="1"/>
  <c r="T169" i="3" s="1"/>
  <c r="T89" i="3" a="1"/>
  <c r="T89" i="3" s="1"/>
  <c r="T67" i="3" a="1"/>
  <c r="T67" i="3" s="1"/>
  <c r="T50" i="3" a="1"/>
  <c r="T50" i="3" s="1"/>
  <c r="T26" i="3" a="1"/>
  <c r="T26" i="3" s="1"/>
  <c r="T23" i="3" a="1"/>
  <c r="T23" i="3" s="1"/>
  <c r="T17" i="3" a="1"/>
  <c r="T17" i="3" s="1"/>
  <c r="T311" i="3" a="1"/>
  <c r="T311" i="3" s="1"/>
  <c r="T279" i="3" a="1"/>
  <c r="T279" i="3" s="1"/>
  <c r="T177" i="3" a="1"/>
  <c r="T177" i="3" s="1"/>
  <c r="T142" i="3" a="1"/>
  <c r="T142" i="3" s="1"/>
  <c r="T116" i="3" a="1"/>
  <c r="T116" i="3" s="1"/>
  <c r="T72" i="3" a="1"/>
  <c r="T72" i="3" s="1"/>
  <c r="T44" i="3" a="1"/>
  <c r="T44" i="3" s="1"/>
  <c r="T20" i="3" a="1"/>
  <c r="T20" i="3" s="1"/>
  <c r="T10" i="3" a="1"/>
  <c r="T10" i="3" s="1"/>
  <c r="T262" i="3" a="1"/>
  <c r="T262" i="3" s="1"/>
  <c r="T246" i="3" a="1"/>
  <c r="T246" i="3" s="1"/>
  <c r="T233" i="3" a="1"/>
  <c r="T233" i="3" s="1"/>
  <c r="T201" i="3" a="1"/>
  <c r="T201" i="3" s="1"/>
  <c r="T189" i="3" a="1"/>
  <c r="T189" i="3" s="1"/>
  <c r="T108" i="3" a="1"/>
  <c r="T108" i="3" s="1"/>
  <c r="T64" i="3" a="1"/>
  <c r="T64" i="3" s="1"/>
  <c r="T32" i="3" a="1"/>
  <c r="T32" i="3" s="1"/>
  <c r="T14" i="3" a="1"/>
  <c r="T14" i="3" s="1"/>
  <c r="T6" i="3" a="1"/>
  <c r="T6" i="3" s="1"/>
  <c r="T216" i="3" a="1"/>
  <c r="T216" i="3" s="1"/>
  <c r="T326" i="3" a="1"/>
  <c r="T326" i="3" s="1"/>
  <c r="T305" i="3" a="1"/>
  <c r="T305" i="3" s="1"/>
  <c r="T258" i="3" a="1"/>
  <c r="T258" i="3" s="1"/>
  <c r="T244" i="3" a="1"/>
  <c r="T244" i="3" s="1"/>
  <c r="T86" i="3" a="1"/>
  <c r="T86" i="3" s="1"/>
  <c r="T78" i="3" a="1"/>
  <c r="T78" i="3" s="1"/>
  <c r="T43" i="3" a="1"/>
  <c r="T43" i="3" s="1"/>
  <c r="T19" i="3" a="1"/>
  <c r="T19" i="3" s="1"/>
  <c r="T228" i="3" a="1"/>
  <c r="T228" i="3" s="1"/>
  <c r="T212" i="3" a="1"/>
  <c r="T212" i="3" s="1"/>
  <c r="T199" i="3" a="1"/>
  <c r="T199" i="3" s="1"/>
  <c r="T185" i="3" a="1"/>
  <c r="T185" i="3" s="1"/>
  <c r="T55" i="3" a="1"/>
  <c r="T55" i="3" s="1"/>
  <c r="T49" i="3" a="1"/>
  <c r="T49" i="3" s="1"/>
  <c r="T25" i="3" a="1"/>
  <c r="T25" i="3" s="1"/>
  <c r="T13" i="3" a="1"/>
  <c r="T13" i="3" s="1"/>
  <c r="T5" i="3" a="1"/>
  <c r="T5" i="3" s="1"/>
  <c r="T113" i="3" a="1"/>
  <c r="T113" i="3" s="1"/>
  <c r="T84" i="3" a="1"/>
  <c r="T84" i="3" s="1"/>
  <c r="T31" i="3" a="1"/>
  <c r="T31" i="3" s="1"/>
  <c r="T341" i="3" a="1"/>
  <c r="T341" i="3" s="1"/>
  <c r="T160" i="3" a="1"/>
  <c r="T160" i="3" s="1"/>
  <c r="T121" i="3" a="1"/>
  <c r="T121" i="3" s="1"/>
  <c r="T91" i="3" a="1"/>
  <c r="T91" i="3" s="1"/>
  <c r="T61" i="3" a="1"/>
  <c r="T61" i="3" s="1"/>
  <c r="T30" i="3" a="1"/>
  <c r="T30" i="3" s="1"/>
  <c r="T224" i="3" a="1"/>
  <c r="T224" i="3" s="1"/>
  <c r="T182" i="3" a="1"/>
  <c r="T182" i="3" s="1"/>
  <c r="T128" i="3" a="1"/>
  <c r="T128" i="3" s="1"/>
  <c r="T105" i="3" a="1"/>
  <c r="T105" i="3" s="1"/>
  <c r="T69" i="3" a="1"/>
  <c r="T69" i="3" s="1"/>
  <c r="T47" i="3" a="1"/>
  <c r="T47" i="3" s="1"/>
  <c r="T41" i="3" a="1"/>
  <c r="T41" i="3" s="1"/>
  <c r="T12" i="3" a="1"/>
  <c r="T12" i="3" s="1"/>
  <c r="T8" i="3" a="1"/>
  <c r="T8" i="3" s="1"/>
  <c r="T210" i="3" a="1"/>
  <c r="T210" i="3" s="1"/>
  <c r="T137" i="3" a="1"/>
  <c r="T137" i="3" s="1"/>
  <c r="T119" i="3" a="1"/>
  <c r="T119" i="3" s="1"/>
  <c r="T29" i="3" a="1"/>
  <c r="T29" i="3" s="1"/>
  <c r="T22" i="3" a="1"/>
  <c r="T22" i="3" s="1"/>
  <c r="T296" i="3" a="1"/>
  <c r="T296" i="3" s="1"/>
  <c r="T180" i="3" a="1"/>
  <c r="T180" i="3" s="1"/>
  <c r="T285" i="3" a="1"/>
  <c r="T285" i="3" s="1"/>
  <c r="T155" i="3" a="1"/>
  <c r="T155" i="3" s="1"/>
  <c r="T100" i="3" a="1"/>
  <c r="T100" i="3" s="1"/>
  <c r="T176" i="3" a="1"/>
  <c r="T176" i="3" s="1"/>
  <c r="T332" i="3" a="1"/>
  <c r="T332" i="3" s="1"/>
  <c r="T147" i="3" a="1"/>
  <c r="T147" i="3" s="1"/>
  <c r="T97" i="3" a="1"/>
  <c r="T97" i="3" s="1"/>
  <c r="T52" i="3" a="1"/>
  <c r="T52" i="3" s="1"/>
  <c r="T40" i="3" a="1"/>
  <c r="T40" i="3" s="1"/>
  <c r="T7" i="3" a="1"/>
  <c r="T7" i="3" s="1"/>
  <c r="T234" i="3" a="1"/>
  <c r="T234" i="3" s="1"/>
  <c r="T81" i="3" a="1"/>
  <c r="T81" i="3" s="1"/>
  <c r="T16" i="3" a="1"/>
  <c r="T16" i="3" s="1"/>
  <c r="T317" i="3" a="1"/>
  <c r="T317" i="3" s="1"/>
  <c r="T268" i="3" a="1"/>
  <c r="T268" i="3" s="1"/>
  <c r="T125" i="3" a="1"/>
  <c r="T125" i="3" s="1"/>
  <c r="T28" i="3" a="1"/>
  <c r="T28" i="3" s="1"/>
  <c r="T313" i="3" a="1"/>
  <c r="T313" i="3" s="1"/>
  <c r="T37" i="3" a="1"/>
  <c r="T37" i="3" s="1"/>
  <c r="T134" i="3" a="1"/>
  <c r="T134" i="3" s="1"/>
  <c r="T94" i="3" a="1"/>
  <c r="T94" i="3" s="1"/>
  <c r="T34" i="3" a="1"/>
  <c r="T34" i="3" s="1"/>
  <c r="T218" i="3" a="1"/>
  <c r="T218" i="3" s="1"/>
  <c r="T46" i="3" a="1"/>
  <c r="T46" i="3" s="1"/>
  <c r="T122" i="3" a="1"/>
  <c r="T122" i="3" s="1"/>
  <c r="T58" i="3" a="1"/>
  <c r="T58" i="3" s="1"/>
  <c r="T298" i="3" a="1"/>
  <c r="T298" i="3" s="1"/>
  <c r="T9" i="3" a="1"/>
  <c r="T9" i="3" s="1"/>
  <c r="T110" i="3" a="1"/>
  <c r="T110" i="3" s="1"/>
  <c r="T88" i="3" a="1"/>
  <c r="T88" i="3" s="1"/>
  <c r="T252" i="3" a="1"/>
  <c r="T252" i="3" s="1"/>
  <c r="T3" i="3" a="1"/>
  <c r="T3" i="3" s="1"/>
  <c r="T75" i="3" a="1"/>
  <c r="T75" i="3" s="1"/>
  <c r="T164" i="3" a="1"/>
  <c r="T164" i="3" s="1"/>
  <c r="T4" i="3" a="1"/>
  <c r="T4" i="3" s="1"/>
  <c r="T159" i="3" a="1"/>
  <c r="T159" i="3" s="1"/>
  <c r="V353" i="3" a="1"/>
  <c r="V353" i="3" s="1"/>
  <c r="V350" i="3" a="1"/>
  <c r="V350" i="3" s="1"/>
  <c r="V331" i="3" a="1"/>
  <c r="V331" i="3" s="1"/>
  <c r="V328" i="3" a="1"/>
  <c r="V328" i="3" s="1"/>
  <c r="V325" i="3" a="1"/>
  <c r="V325" i="3" s="1"/>
  <c r="V322" i="3" a="1"/>
  <c r="V322" i="3" s="1"/>
  <c r="V292" i="3" a="1"/>
  <c r="V292" i="3" s="1"/>
  <c r="V289" i="3" a="1"/>
  <c r="V289" i="3" s="1"/>
  <c r="V272" i="3" a="1"/>
  <c r="V272" i="3" s="1"/>
  <c r="V240" i="3" a="1"/>
  <c r="V240" i="3" s="1"/>
  <c r="V209" i="3" a="1"/>
  <c r="V209" i="3" s="1"/>
  <c r="V190" i="3" a="1"/>
  <c r="V190" i="3" s="1"/>
  <c r="V179" i="3" a="1"/>
  <c r="V179" i="3" s="1"/>
  <c r="V173" i="3" a="1"/>
  <c r="V173" i="3" s="1"/>
  <c r="V168" i="3" a="1"/>
  <c r="V168" i="3" s="1"/>
  <c r="V141" i="3" a="1"/>
  <c r="V141" i="3" s="1"/>
  <c r="V133" i="3" a="1"/>
  <c r="V133" i="3" s="1"/>
  <c r="V334" i="3" a="1"/>
  <c r="V334" i="3" s="1"/>
  <c r="V269" i="3" a="1"/>
  <c r="V269" i="3" s="1"/>
  <c r="V263" i="3" a="1"/>
  <c r="V263" i="3" s="1"/>
  <c r="V237" i="3" a="1"/>
  <c r="V237" i="3" s="1"/>
  <c r="V229" i="3" a="1"/>
  <c r="V229" i="3" s="1"/>
  <c r="V226" i="3" a="1"/>
  <c r="V226" i="3" s="1"/>
  <c r="V206" i="3" a="1"/>
  <c r="V206" i="3" s="1"/>
  <c r="V195" i="3" a="1"/>
  <c r="V195" i="3" s="1"/>
  <c r="V184" i="3" a="1"/>
  <c r="V184" i="3" s="1"/>
  <c r="V176" i="3" a="1"/>
  <c r="V176" i="3" s="1"/>
  <c r="V163" i="3" a="1"/>
  <c r="V163" i="3" s="1"/>
  <c r="V160" i="3" a="1"/>
  <c r="V160" i="3" s="1"/>
  <c r="V337" i="3" a="1"/>
  <c r="V337" i="3" s="1"/>
  <c r="V266" i="3" a="1"/>
  <c r="V266" i="3" s="1"/>
  <c r="V257" i="3" a="1"/>
  <c r="V257" i="3" s="1"/>
  <c r="V248" i="3" a="1"/>
  <c r="V248" i="3" s="1"/>
  <c r="V223" i="3" a="1"/>
  <c r="V223" i="3" s="1"/>
  <c r="V203" i="3" a="1"/>
  <c r="V203" i="3" s="1"/>
  <c r="V340" i="3" a="1"/>
  <c r="V340" i="3" s="1"/>
  <c r="V300" i="3" a="1"/>
  <c r="V300" i="3" s="1"/>
  <c r="V286" i="3" a="1"/>
  <c r="V286" i="3" s="1"/>
  <c r="V260" i="3" a="1"/>
  <c r="V260" i="3" s="1"/>
  <c r="V254" i="3" a="1"/>
  <c r="V254" i="3" s="1"/>
  <c r="V251" i="3" a="1"/>
  <c r="V251" i="3" s="1"/>
  <c r="V245" i="3" a="1"/>
  <c r="V245" i="3" s="1"/>
  <c r="V220" i="3" a="1"/>
  <c r="V220" i="3" s="1"/>
  <c r="V217" i="3" a="1"/>
  <c r="V217" i="3" s="1"/>
  <c r="V214" i="3" a="1"/>
  <c r="V214" i="3" s="1"/>
  <c r="V211" i="3" a="1"/>
  <c r="V211" i="3" s="1"/>
  <c r="V192" i="3" a="1"/>
  <c r="V192" i="3" s="1"/>
  <c r="V343" i="3" a="1"/>
  <c r="V343" i="3" s="1"/>
  <c r="V315" i="3" a="1"/>
  <c r="V315" i="3" s="1"/>
  <c r="V312" i="3" a="1"/>
  <c r="V312" i="3" s="1"/>
  <c r="V306" i="3" a="1"/>
  <c r="V306" i="3" s="1"/>
  <c r="V303" i="3" a="1"/>
  <c r="V303" i="3" s="1"/>
  <c r="V297" i="3" a="1"/>
  <c r="V297" i="3" s="1"/>
  <c r="V294" i="3" a="1"/>
  <c r="V294" i="3" s="1"/>
  <c r="V283" i="3" a="1"/>
  <c r="V283" i="3" s="1"/>
  <c r="V280" i="3" a="1"/>
  <c r="V280" i="3" s="1"/>
  <c r="V231" i="3" a="1"/>
  <c r="V231" i="3" s="1"/>
  <c r="V200" i="3" a="1"/>
  <c r="V200" i="3" s="1"/>
  <c r="V186" i="3" a="1"/>
  <c r="V186" i="3" s="1"/>
  <c r="V165" i="3" a="1"/>
  <c r="V165" i="3" s="1"/>
  <c r="V154" i="3" a="1"/>
  <c r="V154" i="3" s="1"/>
  <c r="V146" i="3" a="1"/>
  <c r="V146" i="3" s="1"/>
  <c r="V135" i="3" a="1"/>
  <c r="V135" i="3" s="1"/>
  <c r="V352" i="3" a="1"/>
  <c r="V352" i="3" s="1"/>
  <c r="V349" i="3" a="1"/>
  <c r="V349" i="3" s="1"/>
  <c r="V346" i="3" a="1"/>
  <c r="V346" i="3" s="1"/>
  <c r="V330" i="3" a="1"/>
  <c r="V330" i="3" s="1"/>
  <c r="V321" i="3" a="1"/>
  <c r="V321" i="3" s="1"/>
  <c r="V318" i="3" a="1"/>
  <c r="V318" i="3" s="1"/>
  <c r="V309" i="3" a="1"/>
  <c r="V309" i="3" s="1"/>
  <c r="V291" i="3" a="1"/>
  <c r="V291" i="3" s="1"/>
  <c r="V277" i="3" a="1"/>
  <c r="V277" i="3" s="1"/>
  <c r="V271" i="3" a="1"/>
  <c r="V271" i="3" s="1"/>
  <c r="V242" i="3" a="1"/>
  <c r="V242" i="3" s="1"/>
  <c r="V234" i="3" a="1"/>
  <c r="V234" i="3" s="1"/>
  <c r="V208" i="3" a="1"/>
  <c r="V208" i="3" s="1"/>
  <c r="V189" i="3" a="1"/>
  <c r="V189" i="3" s="1"/>
  <c r="V178" i="3" a="1"/>
  <c r="V178" i="3" s="1"/>
  <c r="V170" i="3" a="1"/>
  <c r="V170" i="3" s="1"/>
  <c r="V140" i="3" a="1"/>
  <c r="V140" i="3" s="1"/>
  <c r="V333" i="3" a="1"/>
  <c r="V333" i="3" s="1"/>
  <c r="V327" i="3" a="1"/>
  <c r="V327" i="3" s="1"/>
  <c r="V324" i="3" a="1"/>
  <c r="V324" i="3" s="1"/>
  <c r="V336" i="3" a="1"/>
  <c r="V336" i="3" s="1"/>
  <c r="V268" i="3" a="1"/>
  <c r="V268" i="3" s="1"/>
  <c r="V265" i="3" a="1"/>
  <c r="V265" i="3" s="1"/>
  <c r="V262" i="3" a="1"/>
  <c r="V262" i="3" s="1"/>
  <c r="V256" i="3" a="1"/>
  <c r="V256" i="3" s="1"/>
  <c r="V247" i="3" a="1"/>
  <c r="V247" i="3" s="1"/>
  <c r="V228" i="3" a="1"/>
  <c r="V228" i="3" s="1"/>
  <c r="V202" i="3" a="1"/>
  <c r="V202" i="3" s="1"/>
  <c r="V194" i="3" a="1"/>
  <c r="V194" i="3" s="1"/>
  <c r="V183" i="3" a="1"/>
  <c r="V183" i="3" s="1"/>
  <c r="V159" i="3" a="1"/>
  <c r="V159" i="3" s="1"/>
  <c r="V132" i="3" a="1"/>
  <c r="V132" i="3" s="1"/>
  <c r="V342" i="3" a="1"/>
  <c r="V342" i="3" s="1"/>
  <c r="V314" i="3" a="1"/>
  <c r="V314" i="3" s="1"/>
  <c r="V311" i="3" a="1"/>
  <c r="V311" i="3" s="1"/>
  <c r="V305" i="3" a="1"/>
  <c r="V305" i="3" s="1"/>
  <c r="V302" i="3" a="1"/>
  <c r="V302" i="3" s="1"/>
  <c r="V296" i="3" a="1"/>
  <c r="V296" i="3" s="1"/>
  <c r="V282" i="3" a="1"/>
  <c r="V282" i="3" s="1"/>
  <c r="V279" i="3" a="1"/>
  <c r="V279" i="3" s="1"/>
  <c r="V216" i="3" a="1"/>
  <c r="V216" i="3" s="1"/>
  <c r="V180" i="3" a="1"/>
  <c r="V180" i="3" s="1"/>
  <c r="V153" i="3" a="1"/>
  <c r="V153" i="3" s="1"/>
  <c r="V145" i="3" a="1"/>
  <c r="V145" i="3" s="1"/>
  <c r="V142" i="3" a="1"/>
  <c r="V142" i="3" s="1"/>
  <c r="V127" i="3" a="1"/>
  <c r="V127" i="3" s="1"/>
  <c r="V124" i="3" a="1"/>
  <c r="V124" i="3" s="1"/>
  <c r="V121" i="3" a="1"/>
  <c r="V121" i="3" s="1"/>
  <c r="V338" i="3" a="1"/>
  <c r="V338" i="3" s="1"/>
  <c r="V267" i="3" a="1"/>
  <c r="V267" i="3" s="1"/>
  <c r="V261" i="3" a="1"/>
  <c r="V261" i="3" s="1"/>
  <c r="V227" i="3" a="1"/>
  <c r="V227" i="3" s="1"/>
  <c r="V204" i="3" a="1"/>
  <c r="V204" i="3" s="1"/>
  <c r="V167" i="3" a="1"/>
  <c r="V167" i="3" s="1"/>
  <c r="V115" i="3" a="1"/>
  <c r="V115" i="3" s="1"/>
  <c r="V107" i="3" a="1"/>
  <c r="V107" i="3" s="1"/>
  <c r="V104" i="3" a="1"/>
  <c r="V104" i="3" s="1"/>
  <c r="V99" i="3" a="1"/>
  <c r="V99" i="3" s="1"/>
  <c r="V96" i="3" a="1"/>
  <c r="V96" i="3" s="1"/>
  <c r="V93" i="3" a="1"/>
  <c r="V93" i="3" s="1"/>
  <c r="V80" i="3" a="1"/>
  <c r="V80" i="3" s="1"/>
  <c r="V351" i="3" a="1"/>
  <c r="V351" i="3" s="1"/>
  <c r="V323" i="3" a="1"/>
  <c r="V323" i="3" s="1"/>
  <c r="V310" i="3" a="1"/>
  <c r="V310" i="3" s="1"/>
  <c r="V255" i="3" a="1"/>
  <c r="V255" i="3" s="1"/>
  <c r="V249" i="3" a="1"/>
  <c r="V249" i="3" s="1"/>
  <c r="V221" i="3" a="1"/>
  <c r="V221" i="3" s="1"/>
  <c r="V188" i="3" a="1"/>
  <c r="V188" i="3" s="1"/>
  <c r="V175" i="3" a="1"/>
  <c r="V175" i="3" s="1"/>
  <c r="V171" i="3" a="1"/>
  <c r="V171" i="3" s="1"/>
  <c r="V158" i="3" a="1"/>
  <c r="V158" i="3" s="1"/>
  <c r="V112" i="3" a="1"/>
  <c r="V112" i="3" s="1"/>
  <c r="V74" i="3" a="1"/>
  <c r="V74" i="3" s="1"/>
  <c r="V71" i="3" a="1"/>
  <c r="V71" i="3" s="1"/>
  <c r="V54" i="3" a="1"/>
  <c r="V54" i="3" s="1"/>
  <c r="V39" i="3" a="1"/>
  <c r="V39" i="3" s="1"/>
  <c r="V36" i="3" a="1"/>
  <c r="V36" i="3" s="1"/>
  <c r="V33" i="3" a="1"/>
  <c r="V33" i="3" s="1"/>
  <c r="V12" i="3" a="1"/>
  <c r="V12" i="3" s="1"/>
  <c r="V9" i="3" a="1"/>
  <c r="V9" i="3" s="1"/>
  <c r="V243" i="3" a="1"/>
  <c r="V243" i="3" s="1"/>
  <c r="V215" i="3" a="1"/>
  <c r="V215" i="3" s="1"/>
  <c r="V193" i="3" a="1"/>
  <c r="V193" i="3" s="1"/>
  <c r="V90" i="3" a="1"/>
  <c r="V90" i="3" s="1"/>
  <c r="V77" i="3" a="1"/>
  <c r="V77" i="3" s="1"/>
  <c r="V68" i="3" a="1"/>
  <c r="V68" i="3" s="1"/>
  <c r="V57" i="3" a="1"/>
  <c r="V57" i="3" s="1"/>
  <c r="V48" i="3" a="1"/>
  <c r="V48" i="3" s="1"/>
  <c r="V45" i="3" a="1"/>
  <c r="V45" i="3" s="1"/>
  <c r="V42" i="3" a="1"/>
  <c r="V42" i="3" s="1"/>
  <c r="V21" i="3" a="1"/>
  <c r="V21" i="3" s="1"/>
  <c r="V18" i="3" a="1"/>
  <c r="V18" i="3" s="1"/>
  <c r="V15" i="3" a="1"/>
  <c r="V15" i="3" s="1"/>
  <c r="V329" i="3" a="1"/>
  <c r="V329" i="3" s="1"/>
  <c r="V316" i="3" a="1"/>
  <c r="V316" i="3" s="1"/>
  <c r="V308" i="3" a="1"/>
  <c r="V308" i="3" s="1"/>
  <c r="V295" i="3" a="1"/>
  <c r="V295" i="3" s="1"/>
  <c r="V284" i="3" a="1"/>
  <c r="V284" i="3" s="1"/>
  <c r="V278" i="3" a="1"/>
  <c r="V278" i="3" s="1"/>
  <c r="V232" i="3" a="1"/>
  <c r="V232" i="3" s="1"/>
  <c r="V198" i="3" a="1"/>
  <c r="V198" i="3" s="1"/>
  <c r="V162" i="3" a="1"/>
  <c r="V162" i="3" s="1"/>
  <c r="V149" i="3" a="1"/>
  <c r="V149" i="3" s="1"/>
  <c r="V120" i="3" a="1"/>
  <c r="V120" i="3" s="1"/>
  <c r="V85" i="3" a="1"/>
  <c r="V85" i="3" s="1"/>
  <c r="V51" i="3" a="1"/>
  <c r="V51" i="3" s="1"/>
  <c r="V27" i="3" a="1"/>
  <c r="V27" i="3" s="1"/>
  <c r="V24" i="3" a="1"/>
  <c r="V24" i="3" s="1"/>
  <c r="V344" i="3" a="1"/>
  <c r="V344" i="3" s="1"/>
  <c r="V288" i="3" a="1"/>
  <c r="V288" i="3" s="1"/>
  <c r="V197" i="3" a="1"/>
  <c r="V197" i="3" s="1"/>
  <c r="V174" i="3" a="1"/>
  <c r="V174" i="3" s="1"/>
  <c r="V136" i="3" a="1"/>
  <c r="V136" i="3" s="1"/>
  <c r="V129" i="3" a="1"/>
  <c r="V129" i="3" s="1"/>
  <c r="V117" i="3" a="1"/>
  <c r="V117" i="3" s="1"/>
  <c r="V109" i="3" a="1"/>
  <c r="V109" i="3" s="1"/>
  <c r="V101" i="3" a="1"/>
  <c r="V101" i="3" s="1"/>
  <c r="V87" i="3" a="1"/>
  <c r="V87" i="3" s="1"/>
  <c r="V65" i="3" a="1"/>
  <c r="V65" i="3" s="1"/>
  <c r="V62" i="3" a="1"/>
  <c r="V62" i="3" s="1"/>
  <c r="V59" i="3" a="1"/>
  <c r="V59" i="3" s="1"/>
  <c r="V30" i="3" a="1"/>
  <c r="V30" i="3" s="1"/>
  <c r="V301" i="3" a="1"/>
  <c r="V301" i="3" s="1"/>
  <c r="V259" i="3" a="1"/>
  <c r="V259" i="3" s="1"/>
  <c r="V253" i="3" a="1"/>
  <c r="V253" i="3" s="1"/>
  <c r="V236" i="3" a="1"/>
  <c r="V236" i="3" s="1"/>
  <c r="V225" i="3" a="1"/>
  <c r="V225" i="3" s="1"/>
  <c r="V219" i="3" a="1"/>
  <c r="V219" i="3" s="1"/>
  <c r="V213" i="3" a="1"/>
  <c r="V213" i="3" s="1"/>
  <c r="V166" i="3" a="1"/>
  <c r="V166" i="3" s="1"/>
  <c r="V157" i="3" a="1"/>
  <c r="V157" i="3" s="1"/>
  <c r="V144" i="3" a="1"/>
  <c r="V144" i="3" s="1"/>
  <c r="V126" i="3" a="1"/>
  <c r="V126" i="3" s="1"/>
  <c r="V123" i="3" a="1"/>
  <c r="V123" i="3" s="1"/>
  <c r="V114" i="3" a="1"/>
  <c r="V114" i="3" s="1"/>
  <c r="V98" i="3" a="1"/>
  <c r="V98" i="3" s="1"/>
  <c r="V95" i="3" a="1"/>
  <c r="V95" i="3" s="1"/>
  <c r="V92" i="3" a="1"/>
  <c r="V92" i="3" s="1"/>
  <c r="V82" i="3" a="1"/>
  <c r="V82" i="3" s="1"/>
  <c r="V79" i="3" a="1"/>
  <c r="V79" i="3" s="1"/>
  <c r="V335" i="3" a="1"/>
  <c r="V335" i="3" s="1"/>
  <c r="V293" i="3" a="1"/>
  <c r="V293" i="3" s="1"/>
  <c r="V276" i="3" a="1"/>
  <c r="V276" i="3" s="1"/>
  <c r="V241" i="3" a="1"/>
  <c r="V241" i="3" s="1"/>
  <c r="V207" i="3" a="1"/>
  <c r="V207" i="3" s="1"/>
  <c r="V187" i="3" a="1"/>
  <c r="V187" i="3" s="1"/>
  <c r="V148" i="3" a="1"/>
  <c r="V148" i="3" s="1"/>
  <c r="V106" i="3" a="1"/>
  <c r="V106" i="3" s="1"/>
  <c r="V103" i="3" a="1"/>
  <c r="V103" i="3" s="1"/>
  <c r="V73" i="3" a="1"/>
  <c r="V73" i="3" s="1"/>
  <c r="V70" i="3" a="1"/>
  <c r="V70" i="3" s="1"/>
  <c r="V53" i="3" a="1"/>
  <c r="V53" i="3" s="1"/>
  <c r="V38" i="3" a="1"/>
  <c r="V38" i="3" s="1"/>
  <c r="V35" i="3" a="1"/>
  <c r="V35" i="3" s="1"/>
  <c r="V320" i="3" a="1"/>
  <c r="V320" i="3" s="1"/>
  <c r="V299" i="3" a="1"/>
  <c r="V299" i="3" s="1"/>
  <c r="V287" i="3" a="1"/>
  <c r="V287" i="3" s="1"/>
  <c r="V270" i="3" a="1"/>
  <c r="V270" i="3" s="1"/>
  <c r="V230" i="3" a="1"/>
  <c r="V230" i="3" s="1"/>
  <c r="V196" i="3" a="1"/>
  <c r="V196" i="3" s="1"/>
  <c r="V161" i="3" a="1"/>
  <c r="V161" i="3" s="1"/>
  <c r="V139" i="3" a="1"/>
  <c r="V139" i="3" s="1"/>
  <c r="V131" i="3" a="1"/>
  <c r="V131" i="3" s="1"/>
  <c r="V111" i="3" a="1"/>
  <c r="V111" i="3" s="1"/>
  <c r="V76" i="3" a="1"/>
  <c r="V76" i="3" s="1"/>
  <c r="V56" i="3" a="1"/>
  <c r="V56" i="3" s="1"/>
  <c r="V47" i="3" a="1"/>
  <c r="V47" i="3" s="1"/>
  <c r="V44" i="3" a="1"/>
  <c r="V44" i="3" s="1"/>
  <c r="V41" i="3" a="1"/>
  <c r="V41" i="3" s="1"/>
  <c r="V20" i="3" a="1"/>
  <c r="V20" i="3" s="1"/>
  <c r="V14" i="3" a="1"/>
  <c r="V14" i="3" s="1"/>
  <c r="V8" i="3" a="1"/>
  <c r="V8" i="3" s="1"/>
  <c r="V348" i="3" a="1"/>
  <c r="V348" i="3" s="1"/>
  <c r="V307" i="3" a="1"/>
  <c r="V307" i="3" s="1"/>
  <c r="V264" i="3" a="1"/>
  <c r="V264" i="3" s="1"/>
  <c r="V191" i="3" a="1"/>
  <c r="V191" i="3" s="1"/>
  <c r="V169" i="3" a="1"/>
  <c r="V169" i="3" s="1"/>
  <c r="V156" i="3" a="1"/>
  <c r="V156" i="3" s="1"/>
  <c r="V152" i="3" a="1"/>
  <c r="V152" i="3" s="1"/>
  <c r="V143" i="3" a="1"/>
  <c r="V143" i="3" s="1"/>
  <c r="V89" i="3" a="1"/>
  <c r="V89" i="3" s="1"/>
  <c r="V67" i="3" a="1"/>
  <c r="V67" i="3" s="1"/>
  <c r="V313" i="3" a="1"/>
  <c r="V313" i="3" s="1"/>
  <c r="V258" i="3" a="1"/>
  <c r="V258" i="3" s="1"/>
  <c r="V246" i="3" a="1"/>
  <c r="V246" i="3" s="1"/>
  <c r="V224" i="3" a="1"/>
  <c r="V224" i="3" s="1"/>
  <c r="V182" i="3" a="1"/>
  <c r="V182" i="3" s="1"/>
  <c r="V100" i="3" a="1"/>
  <c r="V100" i="3" s="1"/>
  <c r="V84" i="3" a="1"/>
  <c r="V84" i="3" s="1"/>
  <c r="V32" i="3" a="1"/>
  <c r="V32" i="3" s="1"/>
  <c r="V29" i="3" a="1"/>
  <c r="V29" i="3" s="1"/>
  <c r="V5" i="3" a="1"/>
  <c r="V5" i="3" s="1"/>
  <c r="V233" i="3" a="1"/>
  <c r="V233" i="3" s="1"/>
  <c r="V201" i="3" a="1"/>
  <c r="V201" i="3" s="1"/>
  <c r="V108" i="3" a="1"/>
  <c r="V108" i="3" s="1"/>
  <c r="V102" i="3" a="1"/>
  <c r="V102" i="3" s="1"/>
  <c r="V64" i="3" a="1"/>
  <c r="V64" i="3" s="1"/>
  <c r="V50" i="3" a="1"/>
  <c r="V50" i="3" s="1"/>
  <c r="V26" i="3" a="1"/>
  <c r="V26" i="3" s="1"/>
  <c r="V164" i="3" a="1"/>
  <c r="V164" i="3" s="1"/>
  <c r="V326" i="3" a="1"/>
  <c r="V326" i="3" s="1"/>
  <c r="V347" i="3" a="1"/>
  <c r="V347" i="3" s="1"/>
  <c r="V275" i="3" a="1"/>
  <c r="V275" i="3" s="1"/>
  <c r="V244" i="3" a="1"/>
  <c r="V244" i="3" s="1"/>
  <c r="V274" i="3" a="1"/>
  <c r="V274" i="3" s="1"/>
  <c r="V212" i="3" a="1"/>
  <c r="V212" i="3" s="1"/>
  <c r="V199" i="3" a="1"/>
  <c r="V199" i="3" s="1"/>
  <c r="V185" i="3" a="1"/>
  <c r="V185" i="3" s="1"/>
  <c r="V130" i="3" a="1"/>
  <c r="V130" i="3" s="1"/>
  <c r="V55" i="3" a="1"/>
  <c r="V55" i="3" s="1"/>
  <c r="V49" i="3" a="1"/>
  <c r="V49" i="3" s="1"/>
  <c r="V25" i="3" a="1"/>
  <c r="V25" i="3" s="1"/>
  <c r="V13" i="3" a="1"/>
  <c r="V13" i="3" s="1"/>
  <c r="V345" i="3" a="1"/>
  <c r="V345" i="3" s="1"/>
  <c r="V290" i="3" a="1"/>
  <c r="V290" i="3" s="1"/>
  <c r="V138" i="3" a="1"/>
  <c r="V138" i="3" s="1"/>
  <c r="V113" i="3" a="1"/>
  <c r="V113" i="3" s="1"/>
  <c r="V63" i="3" a="1"/>
  <c r="V63" i="3" s="1"/>
  <c r="V31" i="3" a="1"/>
  <c r="V31" i="3" s="1"/>
  <c r="V341" i="3" a="1"/>
  <c r="V341" i="3" s="1"/>
  <c r="V172" i="3" a="1"/>
  <c r="V172" i="3" s="1"/>
  <c r="V128" i="3" a="1"/>
  <c r="V128" i="3" s="1"/>
  <c r="V91" i="3" a="1"/>
  <c r="V91" i="3" s="1"/>
  <c r="V61" i="3" a="1"/>
  <c r="V61" i="3" s="1"/>
  <c r="V273" i="3" a="1"/>
  <c r="V273" i="3" s="1"/>
  <c r="V150" i="3" a="1"/>
  <c r="V150" i="3" s="1"/>
  <c r="V105" i="3" a="1"/>
  <c r="V105" i="3" s="1"/>
  <c r="V69" i="3" a="1"/>
  <c r="V69" i="3" s="1"/>
  <c r="V339" i="3" a="1"/>
  <c r="V339" i="3" s="1"/>
  <c r="V304" i="3" a="1"/>
  <c r="V304" i="3" s="1"/>
  <c r="V239" i="3" a="1"/>
  <c r="V239" i="3" s="1"/>
  <c r="V210" i="3" a="1"/>
  <c r="V210" i="3" s="1"/>
  <c r="V137" i="3" a="1"/>
  <c r="V137" i="3" s="1"/>
  <c r="V119" i="3" a="1"/>
  <c r="V119" i="3" s="1"/>
  <c r="V23" i="3" a="1"/>
  <c r="V23" i="3" s="1"/>
  <c r="V17" i="3" a="1"/>
  <c r="V17" i="3" s="1"/>
  <c r="V285" i="3" a="1"/>
  <c r="V285" i="3" s="1"/>
  <c r="V147" i="3" a="1"/>
  <c r="V147" i="3" s="1"/>
  <c r="V97" i="3" a="1"/>
  <c r="V97" i="3" s="1"/>
  <c r="V4" i="3" a="1"/>
  <c r="V4" i="3" s="1"/>
  <c r="V118" i="3" a="1"/>
  <c r="V118" i="3" s="1"/>
  <c r="V250" i="3" a="1"/>
  <c r="V250" i="3" s="1"/>
  <c r="V155" i="3" a="1"/>
  <c r="V155" i="3" s="1"/>
  <c r="V88" i="3" a="1"/>
  <c r="V88" i="3" s="1"/>
  <c r="V58" i="3" a="1"/>
  <c r="V58" i="3" s="1"/>
  <c r="V3" i="3" a="1"/>
  <c r="V3" i="3" s="1"/>
  <c r="V205" i="3" a="1"/>
  <c r="V205" i="3" s="1"/>
  <c r="V177" i="3" a="1"/>
  <c r="V177" i="3" s="1"/>
  <c r="V86" i="3" a="1"/>
  <c r="V86" i="3" s="1"/>
  <c r="V332" i="3" a="1"/>
  <c r="V332" i="3" s="1"/>
  <c r="V43" i="3" a="1"/>
  <c r="V43" i="3" s="1"/>
  <c r="V281" i="3" a="1"/>
  <c r="V281" i="3" s="1"/>
  <c r="V151" i="3" a="1"/>
  <c r="V151" i="3" s="1"/>
  <c r="V238" i="3" a="1"/>
  <c r="V238" i="3" s="1"/>
  <c r="V319" i="3" a="1"/>
  <c r="V319" i="3" s="1"/>
  <c r="V83" i="3" a="1"/>
  <c r="V83" i="3" s="1"/>
  <c r="V52" i="3" a="1"/>
  <c r="V52" i="3" s="1"/>
  <c r="V40" i="3" a="1"/>
  <c r="V40" i="3" s="1"/>
  <c r="V7" i="3" a="1"/>
  <c r="V7" i="3" s="1"/>
  <c r="V235" i="3" a="1"/>
  <c r="V235" i="3" s="1"/>
  <c r="V125" i="3" a="1"/>
  <c r="V125" i="3" s="1"/>
  <c r="V81" i="3" a="1"/>
  <c r="V81" i="3" s="1"/>
  <c r="V16" i="3" a="1"/>
  <c r="V16" i="3" s="1"/>
  <c r="V317" i="3" a="1"/>
  <c r="V317" i="3" s="1"/>
  <c r="V110" i="3" a="1"/>
  <c r="V110" i="3" s="1"/>
  <c r="V28" i="3" a="1"/>
  <c r="V28" i="3" s="1"/>
  <c r="V94" i="3" a="1"/>
  <c r="V94" i="3" s="1"/>
  <c r="V218" i="3" a="1"/>
  <c r="V218" i="3" s="1"/>
  <c r="V66" i="3" a="1"/>
  <c r="V66" i="3" s="1"/>
  <c r="V11" i="3" a="1"/>
  <c r="V11" i="3" s="1"/>
  <c r="V78" i="3" a="1"/>
  <c r="V78" i="3" s="1"/>
  <c r="V222" i="3" a="1"/>
  <c r="V222" i="3" s="1"/>
  <c r="V134" i="3" a="1"/>
  <c r="V134" i="3" s="1"/>
  <c r="V34" i="3" a="1"/>
  <c r="V34" i="3" s="1"/>
  <c r="V46" i="3" a="1"/>
  <c r="V46" i="3" s="1"/>
  <c r="V75" i="3" a="1"/>
  <c r="V75" i="3" s="1"/>
  <c r="V298" i="3" a="1"/>
  <c r="V298" i="3" s="1"/>
  <c r="V60" i="3" a="1"/>
  <c r="V60" i="3" s="1"/>
  <c r="V10" i="3" a="1"/>
  <c r="V10" i="3" s="1"/>
  <c r="V6" i="3" a="1"/>
  <c r="V6" i="3" s="1"/>
  <c r="V19" i="3" a="1"/>
  <c r="V19" i="3" s="1"/>
  <c r="V122" i="3" a="1"/>
  <c r="V122" i="3" s="1"/>
  <c r="V181" i="3" a="1"/>
  <c r="V181" i="3" s="1"/>
  <c r="V72" i="3" a="1"/>
  <c r="V72" i="3" s="1"/>
  <c r="V252" i="3" a="1"/>
  <c r="V252" i="3" s="1"/>
  <c r="V116" i="3" a="1"/>
  <c r="V116" i="3" s="1"/>
  <c r="V37" i="3" a="1"/>
  <c r="V37" i="3" s="1"/>
  <c r="V22" i="3" a="1"/>
  <c r="V22" i="3" s="1"/>
  <c r="L335" i="3" a="1"/>
  <c r="L335" i="3" s="1"/>
  <c r="L270" i="3" a="1"/>
  <c r="L270" i="3" s="1"/>
  <c r="L264" i="3" a="1"/>
  <c r="L264" i="3" s="1"/>
  <c r="L238" i="3" a="1"/>
  <c r="L238" i="3" s="1"/>
  <c r="L227" i="3" a="1"/>
  <c r="L227" i="3" s="1"/>
  <c r="L204" i="3" a="1"/>
  <c r="L204" i="3" s="1"/>
  <c r="L196" i="3" a="1"/>
  <c r="L196" i="3" s="1"/>
  <c r="L185" i="3" a="1"/>
  <c r="L185" i="3" s="1"/>
  <c r="L177" i="3" a="1"/>
  <c r="L177" i="3" s="1"/>
  <c r="L161" i="3" a="1"/>
  <c r="L161" i="3" s="1"/>
  <c r="L338" i="3" a="1"/>
  <c r="L338" i="3" s="1"/>
  <c r="L287" i="3" a="1"/>
  <c r="L287" i="3" s="1"/>
  <c r="L267" i="3" a="1"/>
  <c r="L267" i="3" s="1"/>
  <c r="L258" i="3" a="1"/>
  <c r="L258" i="3" s="1"/>
  <c r="L249" i="3" a="1"/>
  <c r="L249" i="3" s="1"/>
  <c r="L224" i="3" a="1"/>
  <c r="L224" i="3" s="1"/>
  <c r="L221" i="3" a="1"/>
  <c r="L221" i="3" s="1"/>
  <c r="L158" i="3" a="1"/>
  <c r="L158" i="3" s="1"/>
  <c r="L150" i="3" a="1"/>
  <c r="L150" i="3" s="1"/>
  <c r="L139" i="3" a="1"/>
  <c r="L139" i="3" s="1"/>
  <c r="L341" i="3" a="1"/>
  <c r="L341" i="3" s="1"/>
  <c r="L313" i="3" a="1"/>
  <c r="L313" i="3" s="1"/>
  <c r="L301" i="3" a="1"/>
  <c r="L301" i="3" s="1"/>
  <c r="L261" i="3" a="1"/>
  <c r="L261" i="3" s="1"/>
  <c r="L255" i="3" a="1"/>
  <c r="L255" i="3" s="1"/>
  <c r="L252" i="3" a="1"/>
  <c r="L252" i="3" s="1"/>
  <c r="L246" i="3" a="1"/>
  <c r="L246" i="3" s="1"/>
  <c r="L218" i="3" a="1"/>
  <c r="L218" i="3" s="1"/>
  <c r="L215" i="3" a="1"/>
  <c r="L215" i="3" s="1"/>
  <c r="L212" i="3" a="1"/>
  <c r="L212" i="3" s="1"/>
  <c r="L344" i="3" a="1"/>
  <c r="L344" i="3" s="1"/>
  <c r="L316" i="3" a="1"/>
  <c r="L316" i="3" s="1"/>
  <c r="L307" i="3" a="1"/>
  <c r="L307" i="3" s="1"/>
  <c r="L304" i="3" a="1"/>
  <c r="L304" i="3" s="1"/>
  <c r="L298" i="3" a="1"/>
  <c r="L298" i="3" s="1"/>
  <c r="L295" i="3" a="1"/>
  <c r="L295" i="3" s="1"/>
  <c r="L284" i="3" a="1"/>
  <c r="L284" i="3" s="1"/>
  <c r="L281" i="3" a="1"/>
  <c r="L281" i="3" s="1"/>
  <c r="L243" i="3" a="1"/>
  <c r="L243" i="3" s="1"/>
  <c r="L235" i="3" a="1"/>
  <c r="L235" i="3" s="1"/>
  <c r="L232" i="3" a="1"/>
  <c r="L232" i="3" s="1"/>
  <c r="L201" i="3" a="1"/>
  <c r="L201" i="3" s="1"/>
  <c r="L353" i="3" a="1"/>
  <c r="L353" i="3" s="1"/>
  <c r="L350" i="3" a="1"/>
  <c r="L350" i="3" s="1"/>
  <c r="L347" i="3" a="1"/>
  <c r="L347" i="3" s="1"/>
  <c r="L331" i="3" a="1"/>
  <c r="L331" i="3" s="1"/>
  <c r="L322" i="3" a="1"/>
  <c r="L322" i="3" s="1"/>
  <c r="L319" i="3" a="1"/>
  <c r="L319" i="3" s="1"/>
  <c r="L310" i="3" a="1"/>
  <c r="L310" i="3" s="1"/>
  <c r="L292" i="3" a="1"/>
  <c r="L292" i="3" s="1"/>
  <c r="L278" i="3" a="1"/>
  <c r="L278" i="3" s="1"/>
  <c r="L275" i="3" a="1"/>
  <c r="L275" i="3" s="1"/>
  <c r="L272" i="3" a="1"/>
  <c r="L272" i="3" s="1"/>
  <c r="L209" i="3" a="1"/>
  <c r="L209" i="3" s="1"/>
  <c r="L190" i="3" a="1"/>
  <c r="L190" i="3" s="1"/>
  <c r="L179" i="3" a="1"/>
  <c r="L179" i="3" s="1"/>
  <c r="L141" i="3" a="1"/>
  <c r="L141" i="3" s="1"/>
  <c r="L334" i="3" a="1"/>
  <c r="L334" i="3" s="1"/>
  <c r="L328" i="3" a="1"/>
  <c r="L328" i="3" s="1"/>
  <c r="L325" i="3" a="1"/>
  <c r="L325" i="3" s="1"/>
  <c r="L289" i="3" a="1"/>
  <c r="L289" i="3" s="1"/>
  <c r="L263" i="3" a="1"/>
  <c r="L263" i="3" s="1"/>
  <c r="L240" i="3" a="1"/>
  <c r="L240" i="3" s="1"/>
  <c r="L206" i="3" a="1"/>
  <c r="L206" i="3" s="1"/>
  <c r="L198" i="3" a="1"/>
  <c r="L198" i="3" s="1"/>
  <c r="L184" i="3" a="1"/>
  <c r="L184" i="3" s="1"/>
  <c r="L176" i="3" a="1"/>
  <c r="L176" i="3" s="1"/>
  <c r="L163" i="3" a="1"/>
  <c r="L163" i="3" s="1"/>
  <c r="L152" i="3" a="1"/>
  <c r="L152" i="3" s="1"/>
  <c r="L133" i="3" a="1"/>
  <c r="L133" i="3" s="1"/>
  <c r="L337" i="3" a="1"/>
  <c r="L337" i="3" s="1"/>
  <c r="L340" i="3" a="1"/>
  <c r="L340" i="3" s="1"/>
  <c r="L300" i="3" a="1"/>
  <c r="L300" i="3" s="1"/>
  <c r="L286" i="3" a="1"/>
  <c r="L286" i="3" s="1"/>
  <c r="L260" i="3" a="1"/>
  <c r="L260" i="3" s="1"/>
  <c r="L254" i="3" a="1"/>
  <c r="L254" i="3" s="1"/>
  <c r="L251" i="3" a="1"/>
  <c r="L251" i="3" s="1"/>
  <c r="L245" i="3" a="1"/>
  <c r="L245" i="3" s="1"/>
  <c r="L226" i="3" a="1"/>
  <c r="L226" i="3" s="1"/>
  <c r="L223" i="3" a="1"/>
  <c r="L223" i="3" s="1"/>
  <c r="L220" i="3" a="1"/>
  <c r="L220" i="3" s="1"/>
  <c r="L214" i="3" a="1"/>
  <c r="L214" i="3" s="1"/>
  <c r="L173" i="3" a="1"/>
  <c r="L173" i="3" s="1"/>
  <c r="L157" i="3" a="1"/>
  <c r="L157" i="3" s="1"/>
  <c r="L149" i="3" a="1"/>
  <c r="L149" i="3" s="1"/>
  <c r="L138" i="3" a="1"/>
  <c r="L138" i="3" s="1"/>
  <c r="L352" i="3" a="1"/>
  <c r="L352" i="3" s="1"/>
  <c r="L349" i="3" a="1"/>
  <c r="L349" i="3" s="1"/>
  <c r="L346" i="3" a="1"/>
  <c r="L346" i="3" s="1"/>
  <c r="L321" i="3" a="1"/>
  <c r="L321" i="3" s="1"/>
  <c r="L318" i="3" a="1"/>
  <c r="L318" i="3" s="1"/>
  <c r="L309" i="3" a="1"/>
  <c r="L309" i="3" s="1"/>
  <c r="L294" i="3" a="1"/>
  <c r="L294" i="3" s="1"/>
  <c r="L277" i="3" a="1"/>
  <c r="L277" i="3" s="1"/>
  <c r="L242" i="3" a="1"/>
  <c r="L242" i="3" s="1"/>
  <c r="L234" i="3" a="1"/>
  <c r="L234" i="3" s="1"/>
  <c r="L231" i="3" a="1"/>
  <c r="L231" i="3" s="1"/>
  <c r="L211" i="3" a="1"/>
  <c r="L211" i="3" s="1"/>
  <c r="L208" i="3" a="1"/>
  <c r="L208" i="3" s="1"/>
  <c r="L192" i="3" a="1"/>
  <c r="L192" i="3" s="1"/>
  <c r="L189" i="3" a="1"/>
  <c r="L189" i="3" s="1"/>
  <c r="L165" i="3" a="1"/>
  <c r="L165" i="3" s="1"/>
  <c r="L332" i="3" a="1"/>
  <c r="L332" i="3" s="1"/>
  <c r="L324" i="3" a="1"/>
  <c r="L324" i="3" s="1"/>
  <c r="L303" i="3" a="1"/>
  <c r="L303" i="3" s="1"/>
  <c r="L256" i="3" a="1"/>
  <c r="L256" i="3" s="1"/>
  <c r="L250" i="3" a="1"/>
  <c r="L250" i="3" s="1"/>
  <c r="L222" i="3" a="1"/>
  <c r="L222" i="3" s="1"/>
  <c r="L194" i="3" a="1"/>
  <c r="L194" i="3" s="1"/>
  <c r="L164" i="3" a="1"/>
  <c r="L164" i="3" s="1"/>
  <c r="L159" i="3" a="1"/>
  <c r="L159" i="3" s="1"/>
  <c r="L155" i="3" a="1"/>
  <c r="L155" i="3" s="1"/>
  <c r="L146" i="3" a="1"/>
  <c r="L146" i="3" s="1"/>
  <c r="L142" i="3" a="1"/>
  <c r="L142" i="3" s="1"/>
  <c r="L128" i="3" a="1"/>
  <c r="L128" i="3" s="1"/>
  <c r="L78" i="3" a="1"/>
  <c r="L78" i="3" s="1"/>
  <c r="L75" i="3" a="1"/>
  <c r="L75" i="3" s="1"/>
  <c r="L72" i="3" a="1"/>
  <c r="L72" i="3" s="1"/>
  <c r="L58" i="3" a="1"/>
  <c r="L58" i="3" s="1"/>
  <c r="L55" i="3" a="1"/>
  <c r="L55" i="3" s="1"/>
  <c r="L40" i="3" a="1"/>
  <c r="L40" i="3" s="1"/>
  <c r="L13" i="3" a="1"/>
  <c r="L13" i="3" s="1"/>
  <c r="L10" i="3" a="1"/>
  <c r="L10" i="3" s="1"/>
  <c r="L279" i="3" a="1"/>
  <c r="L279" i="3" s="1"/>
  <c r="L244" i="3" a="1"/>
  <c r="L244" i="3" s="1"/>
  <c r="L216" i="3" a="1"/>
  <c r="L216" i="3" s="1"/>
  <c r="L91" i="3" a="1"/>
  <c r="L91" i="3" s="1"/>
  <c r="L86" i="3" a="1"/>
  <c r="L86" i="3" s="1"/>
  <c r="L69" i="3" a="1"/>
  <c r="L69" i="3" s="1"/>
  <c r="L52" i="3" a="1"/>
  <c r="L52" i="3" s="1"/>
  <c r="L49" i="3" a="1"/>
  <c r="L49" i="3" s="1"/>
  <c r="L46" i="3" a="1"/>
  <c r="L46" i="3" s="1"/>
  <c r="L43" i="3" a="1"/>
  <c r="L43" i="3" s="1"/>
  <c r="L25" i="3" a="1"/>
  <c r="L25" i="3" s="1"/>
  <c r="L22" i="3" a="1"/>
  <c r="L22" i="3" s="1"/>
  <c r="L19" i="3" a="1"/>
  <c r="L19" i="3" s="1"/>
  <c r="L16" i="3" a="1"/>
  <c r="L16" i="3" s="1"/>
  <c r="L7" i="3" a="1"/>
  <c r="L7" i="3" s="1"/>
  <c r="L330" i="3" a="1"/>
  <c r="L330" i="3" s="1"/>
  <c r="L317" i="3" a="1"/>
  <c r="L317" i="3" s="1"/>
  <c r="L296" i="3" a="1"/>
  <c r="L296" i="3" s="1"/>
  <c r="L285" i="3" a="1"/>
  <c r="L285" i="3" s="1"/>
  <c r="L233" i="3" a="1"/>
  <c r="L233" i="3" s="1"/>
  <c r="L199" i="3" a="1"/>
  <c r="L199" i="3" s="1"/>
  <c r="L154" i="3" a="1"/>
  <c r="L154" i="3" s="1"/>
  <c r="L121" i="3" a="1"/>
  <c r="L121" i="3" s="1"/>
  <c r="L110" i="3" a="1"/>
  <c r="L110" i="3" s="1"/>
  <c r="L31" i="3" a="1"/>
  <c r="L31" i="3" s="1"/>
  <c r="L28" i="3" a="1"/>
  <c r="L28" i="3" s="1"/>
  <c r="L345" i="3" a="1"/>
  <c r="L345" i="3" s="1"/>
  <c r="L290" i="3" a="1"/>
  <c r="L290" i="3" s="1"/>
  <c r="L273" i="3" a="1"/>
  <c r="L273" i="3" s="1"/>
  <c r="L210" i="3" a="1"/>
  <c r="L210" i="3" s="1"/>
  <c r="L180" i="3" a="1"/>
  <c r="L180" i="3" s="1"/>
  <c r="L175" i="3" a="1"/>
  <c r="L175" i="3" s="1"/>
  <c r="L137" i="3" a="1"/>
  <c r="L137" i="3" s="1"/>
  <c r="L130" i="3" a="1"/>
  <c r="L130" i="3" s="1"/>
  <c r="L118" i="3" a="1"/>
  <c r="L118" i="3" s="1"/>
  <c r="L102" i="3" a="1"/>
  <c r="L102" i="3" s="1"/>
  <c r="L88" i="3" a="1"/>
  <c r="L88" i="3" s="1"/>
  <c r="L66" i="3" a="1"/>
  <c r="L66" i="3" s="1"/>
  <c r="L63" i="3" a="1"/>
  <c r="L63" i="3" s="1"/>
  <c r="L60" i="3" a="1"/>
  <c r="L60" i="3" s="1"/>
  <c r="L315" i="3" a="1"/>
  <c r="L315" i="3" s="1"/>
  <c r="L302" i="3" a="1"/>
  <c r="L302" i="3" s="1"/>
  <c r="L266" i="3" a="1"/>
  <c r="L266" i="3" s="1"/>
  <c r="L248" i="3" a="1"/>
  <c r="L248" i="3" s="1"/>
  <c r="L237" i="3" a="1"/>
  <c r="L237" i="3" s="1"/>
  <c r="L203" i="3" a="1"/>
  <c r="L203" i="3" s="1"/>
  <c r="L193" i="3" a="1"/>
  <c r="L193" i="3" s="1"/>
  <c r="L171" i="3" a="1"/>
  <c r="L171" i="3" s="1"/>
  <c r="L167" i="3" a="1"/>
  <c r="L167" i="3" s="1"/>
  <c r="L145" i="3" a="1"/>
  <c r="L145" i="3" s="1"/>
  <c r="L127" i="3" a="1"/>
  <c r="L127" i="3" s="1"/>
  <c r="L124" i="3" a="1"/>
  <c r="L124" i="3" s="1"/>
  <c r="L115" i="3" a="1"/>
  <c r="L115" i="3" s="1"/>
  <c r="L99" i="3" a="1"/>
  <c r="L99" i="3" s="1"/>
  <c r="L96" i="3" a="1"/>
  <c r="L96" i="3" s="1"/>
  <c r="L93" i="3" a="1"/>
  <c r="L93" i="3" s="1"/>
  <c r="L83" i="3" a="1"/>
  <c r="L83" i="3" s="1"/>
  <c r="L80" i="3" a="1"/>
  <c r="L80" i="3" s="1"/>
  <c r="L343" i="3" a="1"/>
  <c r="L343" i="3" s="1"/>
  <c r="L336" i="3" a="1"/>
  <c r="L336" i="3" s="1"/>
  <c r="L323" i="3" a="1"/>
  <c r="L323" i="3" s="1"/>
  <c r="L283" i="3" a="1"/>
  <c r="L283" i="3" s="1"/>
  <c r="L188" i="3" a="1"/>
  <c r="L188" i="3" s="1"/>
  <c r="L107" i="3" a="1"/>
  <c r="L107" i="3" s="1"/>
  <c r="L104" i="3" a="1"/>
  <c r="L104" i="3" s="1"/>
  <c r="L74" i="3" a="1"/>
  <c r="L74" i="3" s="1"/>
  <c r="L71" i="3" a="1"/>
  <c r="L71" i="3" s="1"/>
  <c r="L351" i="3" a="1"/>
  <c r="L351" i="3" s="1"/>
  <c r="L288" i="3" a="1"/>
  <c r="L288" i="3" s="1"/>
  <c r="L271" i="3" a="1"/>
  <c r="L271" i="3" s="1"/>
  <c r="L197" i="3" a="1"/>
  <c r="L197" i="3" s="1"/>
  <c r="L162" i="3" a="1"/>
  <c r="L162" i="3" s="1"/>
  <c r="L140" i="3" a="1"/>
  <c r="L140" i="3" s="1"/>
  <c r="L136" i="3" a="1"/>
  <c r="L136" i="3" s="1"/>
  <c r="L132" i="3" a="1"/>
  <c r="L132" i="3" s="1"/>
  <c r="L112" i="3" a="1"/>
  <c r="L112" i="3" s="1"/>
  <c r="L90" i="3" a="1"/>
  <c r="L90" i="3" s="1"/>
  <c r="L77" i="3" a="1"/>
  <c r="L77" i="3" s="1"/>
  <c r="L57" i="3" a="1"/>
  <c r="L57" i="3" s="1"/>
  <c r="L48" i="3" a="1"/>
  <c r="L48" i="3" s="1"/>
  <c r="L45" i="3" a="1"/>
  <c r="L45" i="3" s="1"/>
  <c r="L42" i="3" a="1"/>
  <c r="L42" i="3" s="1"/>
  <c r="L21" i="3" a="1"/>
  <c r="L21" i="3" s="1"/>
  <c r="L18" i="3" a="1"/>
  <c r="L18" i="3" s="1"/>
  <c r="L329" i="3" a="1"/>
  <c r="L329" i="3" s="1"/>
  <c r="L308" i="3" a="1"/>
  <c r="L308" i="3" s="1"/>
  <c r="L265" i="3" a="1"/>
  <c r="L265" i="3" s="1"/>
  <c r="L247" i="3" a="1"/>
  <c r="L247" i="3" s="1"/>
  <c r="L170" i="3" a="1"/>
  <c r="L170" i="3" s="1"/>
  <c r="L153" i="3" a="1"/>
  <c r="L153" i="3" s="1"/>
  <c r="L144" i="3" a="1"/>
  <c r="L144" i="3" s="1"/>
  <c r="L68" i="3" a="1"/>
  <c r="L68" i="3" s="1"/>
  <c r="L51" i="3" a="1"/>
  <c r="L51" i="3" s="1"/>
  <c r="L27" i="3" a="1"/>
  <c r="L27" i="3" s="1"/>
  <c r="L24" i="3" a="1"/>
  <c r="L24" i="3" s="1"/>
  <c r="L314" i="3" a="1"/>
  <c r="L314" i="3" s="1"/>
  <c r="L259" i="3" a="1"/>
  <c r="L259" i="3" s="1"/>
  <c r="L225" i="3" a="1"/>
  <c r="L225" i="3" s="1"/>
  <c r="L187" i="3" a="1"/>
  <c r="L187" i="3" s="1"/>
  <c r="L183" i="3" a="1"/>
  <c r="L183" i="3" s="1"/>
  <c r="L174" i="3" a="1"/>
  <c r="L174" i="3" s="1"/>
  <c r="L166" i="3" a="1"/>
  <c r="L166" i="3" s="1"/>
  <c r="L101" i="3" a="1"/>
  <c r="L101" i="3" s="1"/>
  <c r="L85" i="3" a="1"/>
  <c r="L85" i="3" s="1"/>
  <c r="L342" i="3" a="1"/>
  <c r="L342" i="3" s="1"/>
  <c r="L327" i="3" a="1"/>
  <c r="L327" i="3" s="1"/>
  <c r="L306" i="3" a="1"/>
  <c r="L306" i="3" s="1"/>
  <c r="L282" i="3" a="1"/>
  <c r="L282" i="3" s="1"/>
  <c r="L253" i="3" a="1"/>
  <c r="L253" i="3" s="1"/>
  <c r="L236" i="3" a="1"/>
  <c r="L236" i="3" s="1"/>
  <c r="L219" i="3" a="1"/>
  <c r="L219" i="3" s="1"/>
  <c r="L213" i="3" a="1"/>
  <c r="L213" i="3" s="1"/>
  <c r="L202" i="3" a="1"/>
  <c r="L202" i="3" s="1"/>
  <c r="L178" i="3" a="1"/>
  <c r="L178" i="3" s="1"/>
  <c r="L135" i="3" a="1"/>
  <c r="L135" i="3" s="1"/>
  <c r="L129" i="3" a="1"/>
  <c r="L129" i="3" s="1"/>
  <c r="L126" i="3" a="1"/>
  <c r="L126" i="3" s="1"/>
  <c r="L123" i="3" a="1"/>
  <c r="L123" i="3" s="1"/>
  <c r="L120" i="3" a="1"/>
  <c r="L120" i="3" s="1"/>
  <c r="L117" i="3" a="1"/>
  <c r="L117" i="3" s="1"/>
  <c r="L114" i="3" a="1"/>
  <c r="L114" i="3" s="1"/>
  <c r="L109" i="3" a="1"/>
  <c r="L109" i="3" s="1"/>
  <c r="L95" i="3" a="1"/>
  <c r="L95" i="3" s="1"/>
  <c r="L82" i="3" a="1"/>
  <c r="L82" i="3" s="1"/>
  <c r="L65" i="3" a="1"/>
  <c r="L65" i="3" s="1"/>
  <c r="L62" i="3" a="1"/>
  <c r="L62" i="3" s="1"/>
  <c r="L87" i="3" a="1"/>
  <c r="L87" i="3" s="1"/>
  <c r="L81" i="3" a="1"/>
  <c r="L81" i="3" s="1"/>
  <c r="L33" i="3" a="1"/>
  <c r="L33" i="3" s="1"/>
  <c r="L15" i="3" a="1"/>
  <c r="L15" i="3" s="1"/>
  <c r="L293" i="3" a="1"/>
  <c r="L293" i="3" s="1"/>
  <c r="L217" i="3" a="1"/>
  <c r="L217" i="3" s="1"/>
  <c r="L125" i="3" a="1"/>
  <c r="L125" i="3" s="1"/>
  <c r="L38" i="3" a="1"/>
  <c r="L38" i="3" s="1"/>
  <c r="L348" i="3" a="1"/>
  <c r="L348" i="3" s="1"/>
  <c r="L276" i="3" a="1"/>
  <c r="L276" i="3" s="1"/>
  <c r="L311" i="3" a="1"/>
  <c r="L311" i="3" s="1"/>
  <c r="L262" i="3" a="1"/>
  <c r="L262" i="3" s="1"/>
  <c r="L230" i="3" a="1"/>
  <c r="L230" i="3" s="1"/>
  <c r="L291" i="3" a="1"/>
  <c r="L291" i="3" s="1"/>
  <c r="L229" i="3" a="1"/>
  <c r="L229" i="3" s="1"/>
  <c r="L64" i="3" a="1"/>
  <c r="L64" i="3" s="1"/>
  <c r="L32" i="3" a="1"/>
  <c r="L32" i="3" s="1"/>
  <c r="L6" i="3" a="1"/>
  <c r="L6" i="3" s="1"/>
  <c r="L108" i="3" a="1"/>
  <c r="L108" i="3" s="1"/>
  <c r="L92" i="3" a="1"/>
  <c r="L92" i="3" s="1"/>
  <c r="L326" i="3" a="1"/>
  <c r="L326" i="3" s="1"/>
  <c r="L274" i="3" a="1"/>
  <c r="L274" i="3" s="1"/>
  <c r="L257" i="3" a="1"/>
  <c r="L257" i="3" s="1"/>
  <c r="L241" i="3" a="1"/>
  <c r="L241" i="3" s="1"/>
  <c r="L151" i="3" a="1"/>
  <c r="L151" i="3" s="1"/>
  <c r="L122" i="3" a="1"/>
  <c r="L122" i="3" s="1"/>
  <c r="L106" i="3" a="1"/>
  <c r="L106" i="3" s="1"/>
  <c r="L70" i="3" a="1"/>
  <c r="L70" i="3" s="1"/>
  <c r="L37" i="3" a="1"/>
  <c r="L37" i="3" s="1"/>
  <c r="L305" i="3" a="1"/>
  <c r="L305" i="3" s="1"/>
  <c r="L228" i="3" a="1"/>
  <c r="L228" i="3" s="1"/>
  <c r="L100" i="3" a="1"/>
  <c r="L100" i="3" s="1"/>
  <c r="L36" i="3" a="1"/>
  <c r="L36" i="3" s="1"/>
  <c r="L9" i="3" a="1"/>
  <c r="L9" i="3" s="1"/>
  <c r="L195" i="3" a="1"/>
  <c r="L195" i="3" s="1"/>
  <c r="L148" i="3" a="1"/>
  <c r="L148" i="3" s="1"/>
  <c r="L98" i="3" a="1"/>
  <c r="L98" i="3" s="1"/>
  <c r="L54" i="3" a="1"/>
  <c r="L54" i="3" s="1"/>
  <c r="L30" i="3" a="1"/>
  <c r="L30" i="3" s="1"/>
  <c r="L5" i="3" a="1"/>
  <c r="L5" i="3" s="1"/>
  <c r="L320" i="3" a="1"/>
  <c r="L320" i="3" s="1"/>
  <c r="L182" i="3" a="1"/>
  <c r="L182" i="3" s="1"/>
  <c r="L172" i="3" a="1"/>
  <c r="L172" i="3" s="1"/>
  <c r="L160" i="3" a="1"/>
  <c r="L160" i="3" s="1"/>
  <c r="L113" i="3" a="1"/>
  <c r="L113" i="3" s="1"/>
  <c r="L76" i="3" a="1"/>
  <c r="L76" i="3" s="1"/>
  <c r="L35" i="3" a="1"/>
  <c r="L35" i="3" s="1"/>
  <c r="L297" i="3" a="1"/>
  <c r="L297" i="3" s="1"/>
  <c r="L181" i="3" a="1"/>
  <c r="L181" i="3" s="1"/>
  <c r="L156" i="3" a="1"/>
  <c r="L156" i="3" s="1"/>
  <c r="L89" i="3" a="1"/>
  <c r="L89" i="3" s="1"/>
  <c r="L4" i="3" a="1"/>
  <c r="L4" i="3" s="1"/>
  <c r="L339" i="3" a="1"/>
  <c r="L339" i="3" s="1"/>
  <c r="L207" i="3" a="1"/>
  <c r="L207" i="3" s="1"/>
  <c r="L134" i="3" a="1"/>
  <c r="L134" i="3" s="1"/>
  <c r="L103" i="3" a="1"/>
  <c r="L103" i="3" s="1"/>
  <c r="L73" i="3" a="1"/>
  <c r="L73" i="3" s="1"/>
  <c r="L34" i="3" a="1"/>
  <c r="L34" i="3" s="1"/>
  <c r="L11" i="3" a="1"/>
  <c r="L11" i="3" s="1"/>
  <c r="L333" i="3" a="1"/>
  <c r="L333" i="3" s="1"/>
  <c r="L44" i="3" a="1"/>
  <c r="L44" i="3" s="1"/>
  <c r="L20" i="3" a="1"/>
  <c r="L20" i="3" s="1"/>
  <c r="L3" i="3" a="1"/>
  <c r="L3" i="3" s="1"/>
  <c r="L239" i="3" a="1"/>
  <c r="L239" i="3" s="1"/>
  <c r="L131" i="3" a="1"/>
  <c r="L131" i="3" s="1"/>
  <c r="L116" i="3" a="1"/>
  <c r="L116" i="3" s="1"/>
  <c r="L56" i="3" a="1"/>
  <c r="L56" i="3" s="1"/>
  <c r="L205" i="3" a="1"/>
  <c r="L205" i="3" s="1"/>
  <c r="L84" i="3" a="1"/>
  <c r="L84" i="3" s="1"/>
  <c r="L53" i="3" a="1"/>
  <c r="L53" i="3" s="1"/>
  <c r="L41" i="3" a="1"/>
  <c r="L41" i="3" s="1"/>
  <c r="L8" i="3" a="1"/>
  <c r="L8" i="3" s="1"/>
  <c r="L200" i="3" a="1"/>
  <c r="L200" i="3" s="1"/>
  <c r="L17" i="3" a="1"/>
  <c r="L17" i="3" s="1"/>
  <c r="L280" i="3" a="1"/>
  <c r="L280" i="3" s="1"/>
  <c r="L169" i="3" a="1"/>
  <c r="L169" i="3" s="1"/>
  <c r="L147" i="3" a="1"/>
  <c r="L147" i="3" s="1"/>
  <c r="L111" i="3" a="1"/>
  <c r="L111" i="3" s="1"/>
  <c r="L29" i="3" a="1"/>
  <c r="L29" i="3" s="1"/>
  <c r="L269" i="3" a="1"/>
  <c r="L269" i="3" s="1"/>
  <c r="L97" i="3" a="1"/>
  <c r="L97" i="3" s="1"/>
  <c r="L67" i="3" a="1"/>
  <c r="L67" i="3" s="1"/>
  <c r="L143" i="3" a="1"/>
  <c r="L143" i="3" s="1"/>
  <c r="L14" i="3" a="1"/>
  <c r="L14" i="3" s="1"/>
  <c r="L312" i="3" a="1"/>
  <c r="L312" i="3" s="1"/>
  <c r="L12" i="3" a="1"/>
  <c r="L12" i="3" s="1"/>
  <c r="L299" i="3" a="1"/>
  <c r="L299" i="3" s="1"/>
  <c r="L191" i="3" a="1"/>
  <c r="L191" i="3" s="1"/>
  <c r="L61" i="3" a="1"/>
  <c r="L61" i="3" s="1"/>
  <c r="L94" i="3" a="1"/>
  <c r="L94" i="3" s="1"/>
  <c r="L186" i="3" a="1"/>
  <c r="L186" i="3" s="1"/>
  <c r="L59" i="3" a="1"/>
  <c r="L59" i="3" s="1"/>
  <c r="L39" i="3" a="1"/>
  <c r="L39" i="3" s="1"/>
  <c r="L268" i="3" a="1"/>
  <c r="L268" i="3" s="1"/>
  <c r="L79" i="3" a="1"/>
  <c r="L79" i="3" s="1"/>
  <c r="L23" i="3" a="1"/>
  <c r="L23" i="3" s="1"/>
  <c r="L168" i="3" a="1"/>
  <c r="L168" i="3" s="1"/>
  <c r="L26" i="3" a="1"/>
  <c r="L26" i="3" s="1"/>
  <c r="L105" i="3" a="1"/>
  <c r="L105" i="3" s="1"/>
  <c r="L119" i="3" a="1"/>
  <c r="L119" i="3" s="1"/>
  <c r="L50" i="3" a="1"/>
  <c r="L50" i="3" s="1"/>
  <c r="L47" i="3" a="1"/>
  <c r="L47" i="3" s="1"/>
  <c r="N349" i="3" a="1"/>
  <c r="N349" i="3" s="1"/>
  <c r="N319" i="3" a="1"/>
  <c r="N319" i="3" s="1"/>
  <c r="N315" i="3" a="1"/>
  <c r="N315" i="3" s="1"/>
  <c r="N296" i="3" a="1"/>
  <c r="N296" i="3" s="1"/>
  <c r="N294" i="3" a="1"/>
  <c r="N294" i="3" s="1"/>
  <c r="N277" i="3" a="1"/>
  <c r="N277" i="3" s="1"/>
  <c r="N275" i="3" a="1"/>
  <c r="N275" i="3" s="1"/>
  <c r="N273" i="3" a="1"/>
  <c r="N273" i="3" s="1"/>
  <c r="N267" i="3" a="1"/>
  <c r="N267" i="3" s="1"/>
  <c r="N257" i="3" a="1"/>
  <c r="N257" i="3" s="1"/>
  <c r="N251" i="3" a="1"/>
  <c r="N251" i="3" s="1"/>
  <c r="N249" i="3" a="1"/>
  <c r="N249" i="3" s="1"/>
  <c r="N247" i="3" a="1"/>
  <c r="N247" i="3" s="1"/>
  <c r="N215" i="3" a="1"/>
  <c r="N215" i="3" s="1"/>
  <c r="N213" i="3" a="1"/>
  <c r="N213" i="3" s="1"/>
  <c r="N189" i="3" a="1"/>
  <c r="N189" i="3" s="1"/>
  <c r="N177" i="3" a="1"/>
  <c r="N177" i="3" s="1"/>
  <c r="N124" i="3" a="1"/>
  <c r="N124" i="3" s="1"/>
  <c r="N108" i="3" a="1"/>
  <c r="N108" i="3" s="1"/>
  <c r="N106" i="3" a="1"/>
  <c r="N106" i="3" s="1"/>
  <c r="N82" i="3" a="1"/>
  <c r="N82" i="3" s="1"/>
  <c r="N80" i="3" a="1"/>
  <c r="N80" i="3" s="1"/>
  <c r="N66" i="3" a="1"/>
  <c r="N66" i="3" s="1"/>
  <c r="N28" i="3" a="1"/>
  <c r="N28" i="3" s="1"/>
  <c r="N338" i="3" a="1"/>
  <c r="N338" i="3" s="1"/>
  <c r="N336" i="3" a="1"/>
  <c r="N336" i="3" s="1"/>
  <c r="N323" i="3" a="1"/>
  <c r="N323" i="3" s="1"/>
  <c r="N281" i="3" a="1"/>
  <c r="N281" i="3" s="1"/>
  <c r="N261" i="3" a="1"/>
  <c r="N261" i="3" s="1"/>
  <c r="N259" i="3" a="1"/>
  <c r="N259" i="3" s="1"/>
  <c r="N245" i="3" a="1"/>
  <c r="N245" i="3" s="1"/>
  <c r="N209" i="3" a="1"/>
  <c r="N209" i="3" s="1"/>
  <c r="N185" i="3" a="1"/>
  <c r="N185" i="3" s="1"/>
  <c r="N183" i="3" a="1"/>
  <c r="N183" i="3" s="1"/>
  <c r="N175" i="3" a="1"/>
  <c r="N175" i="3" s="1"/>
  <c r="N173" i="3" a="1"/>
  <c r="N173" i="3" s="1"/>
  <c r="N139" i="3" a="1"/>
  <c r="N139" i="3" s="1"/>
  <c r="N130" i="3" a="1"/>
  <c r="N130" i="3" s="1"/>
  <c r="N128" i="3" a="1"/>
  <c r="N128" i="3" s="1"/>
  <c r="N351" i="3" a="1"/>
  <c r="N351" i="3" s="1"/>
  <c r="N342" i="3" a="1"/>
  <c r="N342" i="3" s="1"/>
  <c r="N340" i="3" a="1"/>
  <c r="N340" i="3" s="1"/>
  <c r="N325" i="3" a="1"/>
  <c r="N325" i="3" s="1"/>
  <c r="N300" i="3" a="1"/>
  <c r="N300" i="3" s="1"/>
  <c r="N283" i="3" a="1"/>
  <c r="N283" i="3" s="1"/>
  <c r="N255" i="3" a="1"/>
  <c r="N255" i="3" s="1"/>
  <c r="N241" i="3" a="1"/>
  <c r="N241" i="3" s="1"/>
  <c r="N236" i="3" a="1"/>
  <c r="N236" i="3" s="1"/>
  <c r="N231" i="3" a="1"/>
  <c r="N231" i="3" s="1"/>
  <c r="N222" i="3" a="1"/>
  <c r="N222" i="3" s="1"/>
  <c r="N198" i="3" a="1"/>
  <c r="N198" i="3" s="1"/>
  <c r="N169" i="3" a="1"/>
  <c r="N169" i="3" s="1"/>
  <c r="N141" i="3" a="1"/>
  <c r="N141" i="3" s="1"/>
  <c r="N102" i="3" a="1"/>
  <c r="N102" i="3" s="1"/>
  <c r="N98" i="3" a="1"/>
  <c r="N98" i="3" s="1"/>
  <c r="N344" i="3" a="1"/>
  <c r="N344" i="3" s="1"/>
  <c r="N302" i="3" a="1"/>
  <c r="N302" i="3" s="1"/>
  <c r="N298" i="3" a="1"/>
  <c r="N298" i="3" s="1"/>
  <c r="N287" i="3" a="1"/>
  <c r="N287" i="3" s="1"/>
  <c r="N285" i="3" a="1"/>
  <c r="N285" i="3" s="1"/>
  <c r="N253" i="3" a="1"/>
  <c r="N253" i="3" s="1"/>
  <c r="N243" i="3" a="1"/>
  <c r="N243" i="3" s="1"/>
  <c r="N229" i="3" a="1"/>
  <c r="N229" i="3" s="1"/>
  <c r="N220" i="3" a="1"/>
  <c r="N220" i="3" s="1"/>
  <c r="N207" i="3" a="1"/>
  <c r="N207" i="3" s="1"/>
  <c r="N196" i="3" a="1"/>
  <c r="N196" i="3" s="1"/>
  <c r="N194" i="3" a="1"/>
  <c r="N194" i="3" s="1"/>
  <c r="N171" i="3" a="1"/>
  <c r="N171" i="3" s="1"/>
  <c r="N100" i="3" a="1"/>
  <c r="N100" i="3" s="1"/>
  <c r="N327" i="3" a="1"/>
  <c r="N327" i="3" s="1"/>
  <c r="N310" i="3" a="1"/>
  <c r="N310" i="3" s="1"/>
  <c r="N304" i="3" a="1"/>
  <c r="N304" i="3" s="1"/>
  <c r="N205" i="3" a="1"/>
  <c r="N205" i="3" s="1"/>
  <c r="N192" i="3" a="1"/>
  <c r="N192" i="3" s="1"/>
  <c r="N167" i="3" a="1"/>
  <c r="N167" i="3" s="1"/>
  <c r="N165" i="3" a="1"/>
  <c r="N165" i="3" s="1"/>
  <c r="N153" i="3" a="1"/>
  <c r="N153" i="3" s="1"/>
  <c r="N143" i="3" a="1"/>
  <c r="N143" i="3" s="1"/>
  <c r="N137" i="3" a="1"/>
  <c r="N137" i="3" s="1"/>
  <c r="N135" i="3" a="1"/>
  <c r="N135" i="3" s="1"/>
  <c r="N353" i="3" a="1"/>
  <c r="N353" i="3" s="1"/>
  <c r="N346" i="3" a="1"/>
  <c r="N346" i="3" s="1"/>
  <c r="N306" i="3" a="1"/>
  <c r="N306" i="3" s="1"/>
  <c r="N289" i="3" a="1"/>
  <c r="N289" i="3" s="1"/>
  <c r="N227" i="3" a="1"/>
  <c r="N227" i="3" s="1"/>
  <c r="N218" i="3" a="1"/>
  <c r="N218" i="3" s="1"/>
  <c r="N203" i="3" a="1"/>
  <c r="N203" i="3" s="1"/>
  <c r="N190" i="3" a="1"/>
  <c r="N190" i="3" s="1"/>
  <c r="N163" i="3" a="1"/>
  <c r="N163" i="3" s="1"/>
  <c r="N151" i="3" a="1"/>
  <c r="N151" i="3" s="1"/>
  <c r="N149" i="3" a="1"/>
  <c r="N149" i="3" s="1"/>
  <c r="N133" i="3" a="1"/>
  <c r="N133" i="3" s="1"/>
  <c r="N121" i="3" a="1"/>
  <c r="N121" i="3" s="1"/>
  <c r="N119" i="3" a="1"/>
  <c r="N119" i="3" s="1"/>
  <c r="N117" i="3" a="1"/>
  <c r="N117" i="3" s="1"/>
  <c r="N113" i="3" a="1"/>
  <c r="N113" i="3" s="1"/>
  <c r="N348" i="3" a="1"/>
  <c r="N348" i="3" s="1"/>
  <c r="N331" i="3" a="1"/>
  <c r="N331" i="3" s="1"/>
  <c r="N329" i="3" a="1"/>
  <c r="N329" i="3" s="1"/>
  <c r="N314" i="3" a="1"/>
  <c r="N314" i="3" s="1"/>
  <c r="N312" i="3" a="1"/>
  <c r="N312" i="3" s="1"/>
  <c r="N308" i="3" a="1"/>
  <c r="N308" i="3" s="1"/>
  <c r="N248" i="3" a="1"/>
  <c r="N248" i="3" s="1"/>
  <c r="N239" i="3" a="1"/>
  <c r="N239" i="3" s="1"/>
  <c r="N214" i="3" a="1"/>
  <c r="N214" i="3" s="1"/>
  <c r="N212" i="3" a="1"/>
  <c r="N212" i="3" s="1"/>
  <c r="N161" i="3" a="1"/>
  <c r="N161" i="3" s="1"/>
  <c r="N159" i="3" a="1"/>
  <c r="N159" i="3" s="1"/>
  <c r="N155" i="3" a="1"/>
  <c r="N155" i="3" s="1"/>
  <c r="N145" i="3" a="1"/>
  <c r="N145" i="3" s="1"/>
  <c r="N115" i="3" a="1"/>
  <c r="N115" i="3" s="1"/>
  <c r="N111" i="3" a="1"/>
  <c r="N111" i="3" s="1"/>
  <c r="N93" i="3" a="1"/>
  <c r="N93" i="3" s="1"/>
  <c r="N91" i="3" a="1"/>
  <c r="N91" i="3" s="1"/>
  <c r="N333" i="3" a="1"/>
  <c r="N333" i="3" s="1"/>
  <c r="N291" i="3" a="1"/>
  <c r="N291" i="3" s="1"/>
  <c r="N278" i="3" a="1"/>
  <c r="N278" i="3" s="1"/>
  <c r="N266" i="3" a="1"/>
  <c r="N266" i="3" s="1"/>
  <c r="N234" i="3" a="1"/>
  <c r="N234" i="3" s="1"/>
  <c r="N232" i="3" a="1"/>
  <c r="N232" i="3" s="1"/>
  <c r="N201" i="3" a="1"/>
  <c r="N201" i="3" s="1"/>
  <c r="N335" i="3" a="1"/>
  <c r="N335" i="3" s="1"/>
  <c r="N322" i="3" a="1"/>
  <c r="N322" i="3" s="1"/>
  <c r="N318" i="3" a="1"/>
  <c r="N318" i="3" s="1"/>
  <c r="N316" i="3" a="1"/>
  <c r="N316" i="3" s="1"/>
  <c r="N295" i="3" a="1"/>
  <c r="N295" i="3" s="1"/>
  <c r="N293" i="3" a="1"/>
  <c r="N293" i="3" s="1"/>
  <c r="N280" i="3" a="1"/>
  <c r="N280" i="3" s="1"/>
  <c r="N276" i="3" a="1"/>
  <c r="N276" i="3" s="1"/>
  <c r="N274" i="3" a="1"/>
  <c r="N274" i="3" s="1"/>
  <c r="N272" i="3" a="1"/>
  <c r="N272" i="3" s="1"/>
  <c r="N270" i="3" a="1"/>
  <c r="N270" i="3" s="1"/>
  <c r="N264" i="3" a="1"/>
  <c r="N264" i="3" s="1"/>
  <c r="N262" i="3" a="1"/>
  <c r="N262" i="3" s="1"/>
  <c r="N250" i="3" a="1"/>
  <c r="N250" i="3" s="1"/>
  <c r="N216" i="3" a="1"/>
  <c r="N216" i="3" s="1"/>
  <c r="N208" i="3" a="1"/>
  <c r="N208" i="3" s="1"/>
  <c r="N188" i="3" a="1"/>
  <c r="N188" i="3" s="1"/>
  <c r="N184" i="3" a="1"/>
  <c r="N184" i="3" s="1"/>
  <c r="N182" i="3" a="1"/>
  <c r="N182" i="3" s="1"/>
  <c r="N180" i="3" a="1"/>
  <c r="N180" i="3" s="1"/>
  <c r="N174" i="3" a="1"/>
  <c r="N174" i="3" s="1"/>
  <c r="N131" i="3" a="1"/>
  <c r="N131" i="3" s="1"/>
  <c r="N125" i="3" a="1"/>
  <c r="N125" i="3" s="1"/>
  <c r="N85" i="3" a="1"/>
  <c r="N85" i="3" s="1"/>
  <c r="N63" i="3" a="1"/>
  <c r="N63" i="3" s="1"/>
  <c r="N339" i="3" a="1"/>
  <c r="N339" i="3" s="1"/>
  <c r="N337" i="3" a="1"/>
  <c r="N337" i="3" s="1"/>
  <c r="N320" i="3" a="1"/>
  <c r="N320" i="3" s="1"/>
  <c r="N301" i="3" a="1"/>
  <c r="N301" i="3" s="1"/>
  <c r="N282" i="3" a="1"/>
  <c r="N282" i="3" s="1"/>
  <c r="N268" i="3" a="1"/>
  <c r="N268" i="3" s="1"/>
  <c r="N258" i="3" a="1"/>
  <c r="N258" i="3" s="1"/>
  <c r="N244" i="3" a="1"/>
  <c r="N244" i="3" s="1"/>
  <c r="N237" i="3" a="1"/>
  <c r="N237" i="3" s="1"/>
  <c r="N225" i="3" a="1"/>
  <c r="N225" i="3" s="1"/>
  <c r="N210" i="3" a="1"/>
  <c r="N210" i="3" s="1"/>
  <c r="N350" i="3" a="1"/>
  <c r="N350" i="3" s="1"/>
  <c r="N326" i="3" a="1"/>
  <c r="N326" i="3" s="1"/>
  <c r="N299" i="3" a="1"/>
  <c r="N299" i="3" s="1"/>
  <c r="N297" i="3" a="1"/>
  <c r="N297" i="3" s="1"/>
  <c r="N284" i="3" a="1"/>
  <c r="N284" i="3" s="1"/>
  <c r="N260" i="3" a="1"/>
  <c r="N260" i="3" s="1"/>
  <c r="N254" i="3" a="1"/>
  <c r="N254" i="3" s="1"/>
  <c r="N252" i="3" a="1"/>
  <c r="N252" i="3" s="1"/>
  <c r="N246" i="3" a="1"/>
  <c r="N246" i="3" s="1"/>
  <c r="N230" i="3" a="1"/>
  <c r="N230" i="3" s="1"/>
  <c r="N223" i="3" a="1"/>
  <c r="N223" i="3" s="1"/>
  <c r="N221" i="3" a="1"/>
  <c r="N221" i="3" s="1"/>
  <c r="N352" i="3" a="1"/>
  <c r="N352" i="3" s="1"/>
  <c r="N343" i="3" a="1"/>
  <c r="N343" i="3" s="1"/>
  <c r="N341" i="3" a="1"/>
  <c r="N341" i="3" s="1"/>
  <c r="N324" i="3" a="1"/>
  <c r="N324" i="3" s="1"/>
  <c r="N305" i="3" a="1"/>
  <c r="N305" i="3" s="1"/>
  <c r="N288" i="3" a="1"/>
  <c r="N288" i="3" s="1"/>
  <c r="N256" i="3" a="1"/>
  <c r="N256" i="3" s="1"/>
  <c r="N242" i="3" a="1"/>
  <c r="N242" i="3" s="1"/>
  <c r="N240" i="3" a="1"/>
  <c r="N240" i="3" s="1"/>
  <c r="N206" i="3" a="1"/>
  <c r="N206" i="3" s="1"/>
  <c r="N197" i="3" a="1"/>
  <c r="N197" i="3" s="1"/>
  <c r="N195" i="3" a="1"/>
  <c r="N195" i="3" s="1"/>
  <c r="N193" i="3" a="1"/>
  <c r="N193" i="3" s="1"/>
  <c r="N309" i="3" a="1"/>
  <c r="N309" i="3" s="1"/>
  <c r="N303" i="3" a="1"/>
  <c r="N303" i="3" s="1"/>
  <c r="N286" i="3" a="1"/>
  <c r="N286" i="3" s="1"/>
  <c r="N219" i="3" a="1"/>
  <c r="N219" i="3" s="1"/>
  <c r="N345" i="3" a="1"/>
  <c r="N345" i="3" s="1"/>
  <c r="N313" i="3" a="1"/>
  <c r="N313" i="3" s="1"/>
  <c r="N311" i="3" a="1"/>
  <c r="N311" i="3" s="1"/>
  <c r="N307" i="3" a="1"/>
  <c r="N307" i="3" s="1"/>
  <c r="N235" i="3" a="1"/>
  <c r="N235" i="3" s="1"/>
  <c r="N228" i="3" a="1"/>
  <c r="N228" i="3" s="1"/>
  <c r="N202" i="3" a="1"/>
  <c r="N202" i="3" s="1"/>
  <c r="N156" i="3" a="1"/>
  <c r="N156" i="3" s="1"/>
  <c r="N154" i="3" a="1"/>
  <c r="N154" i="3" s="1"/>
  <c r="N148" i="3" a="1"/>
  <c r="N148" i="3" s="1"/>
  <c r="N90" i="3" a="1"/>
  <c r="N90" i="3" s="1"/>
  <c r="N86" i="3" a="1"/>
  <c r="N86" i="3" s="1"/>
  <c r="N74" i="3" a="1"/>
  <c r="N74" i="3" s="1"/>
  <c r="N64" i="3" a="1"/>
  <c r="N64" i="3" s="1"/>
  <c r="N54" i="3" a="1"/>
  <c r="N54" i="3" s="1"/>
  <c r="N48" i="3" a="1"/>
  <c r="N48" i="3" s="1"/>
  <c r="N46" i="3" a="1"/>
  <c r="N46" i="3" s="1"/>
  <c r="N37" i="3" a="1"/>
  <c r="N37" i="3" s="1"/>
  <c r="N35" i="3" a="1"/>
  <c r="N35" i="3" s="1"/>
  <c r="N33" i="3" a="1"/>
  <c r="N33" i="3" s="1"/>
  <c r="N22" i="3" a="1"/>
  <c r="N22" i="3" s="1"/>
  <c r="N347" i="3" a="1"/>
  <c r="N347" i="3" s="1"/>
  <c r="N330" i="3" a="1"/>
  <c r="N330" i="3" s="1"/>
  <c r="N328" i="3" a="1"/>
  <c r="N328" i="3" s="1"/>
  <c r="N290" i="3" a="1"/>
  <c r="N290" i="3" s="1"/>
  <c r="N226" i="3" a="1"/>
  <c r="N226" i="3" s="1"/>
  <c r="N334" i="3" a="1"/>
  <c r="N334" i="3" s="1"/>
  <c r="N332" i="3" a="1"/>
  <c r="N332" i="3" s="1"/>
  <c r="N321" i="3" a="1"/>
  <c r="N321" i="3" s="1"/>
  <c r="N317" i="3" a="1"/>
  <c r="N317" i="3" s="1"/>
  <c r="N292" i="3" a="1"/>
  <c r="N292" i="3" s="1"/>
  <c r="N279" i="3" a="1"/>
  <c r="N279" i="3" s="1"/>
  <c r="N271" i="3" a="1"/>
  <c r="N271" i="3" s="1"/>
  <c r="N269" i="3" a="1"/>
  <c r="N269" i="3" s="1"/>
  <c r="N265" i="3" a="1"/>
  <c r="N265" i="3" s="1"/>
  <c r="N263" i="3" a="1"/>
  <c r="N263" i="3" s="1"/>
  <c r="N238" i="3" a="1"/>
  <c r="N238" i="3" s="1"/>
  <c r="N233" i="3" a="1"/>
  <c r="N233" i="3" s="1"/>
  <c r="N224" i="3" a="1"/>
  <c r="N224" i="3" s="1"/>
  <c r="N217" i="3" a="1"/>
  <c r="N217" i="3" s="1"/>
  <c r="N211" i="3" a="1"/>
  <c r="N211" i="3" s="1"/>
  <c r="N200" i="3" a="1"/>
  <c r="N200" i="3" s="1"/>
  <c r="N191" i="3" a="1"/>
  <c r="N191" i="3" s="1"/>
  <c r="N187" i="3" a="1"/>
  <c r="N187" i="3" s="1"/>
  <c r="N204" i="3" a="1"/>
  <c r="N204" i="3" s="1"/>
  <c r="N199" i="3" a="1"/>
  <c r="N199" i="3" s="1"/>
  <c r="N179" i="3" a="1"/>
  <c r="N179" i="3" s="1"/>
  <c r="N158" i="3" a="1"/>
  <c r="N158" i="3" s="1"/>
  <c r="N186" i="3" a="1"/>
  <c r="N186" i="3" s="1"/>
  <c r="N181" i="3" a="1"/>
  <c r="N181" i="3" s="1"/>
  <c r="N160" i="3" a="1"/>
  <c r="N160" i="3" s="1"/>
  <c r="N176" i="3" a="1"/>
  <c r="N176" i="3" s="1"/>
  <c r="N140" i="3" a="1"/>
  <c r="N140" i="3" s="1"/>
  <c r="N101" i="3" a="1"/>
  <c r="N101" i="3" s="1"/>
  <c r="N96" i="3" a="1"/>
  <c r="N96" i="3" s="1"/>
  <c r="N78" i="3" a="1"/>
  <c r="N78" i="3" s="1"/>
  <c r="N76" i="3" a="1"/>
  <c r="N76" i="3" s="1"/>
  <c r="N50" i="3" a="1"/>
  <c r="N50" i="3" s="1"/>
  <c r="N129" i="3" a="1"/>
  <c r="N129" i="3" s="1"/>
  <c r="N110" i="3" a="1"/>
  <c r="N110" i="3" s="1"/>
  <c r="N105" i="3" a="1"/>
  <c r="N105" i="3" s="1"/>
  <c r="N103" i="3" a="1"/>
  <c r="N103" i="3" s="1"/>
  <c r="N65" i="3" a="1"/>
  <c r="N65" i="3" s="1"/>
  <c r="N164" i="3" a="1"/>
  <c r="N164" i="3" s="1"/>
  <c r="N157" i="3" a="1"/>
  <c r="N157" i="3" s="1"/>
  <c r="N73" i="3" a="1"/>
  <c r="N73" i="3" s="1"/>
  <c r="N71" i="3" a="1"/>
  <c r="N71" i="3" s="1"/>
  <c r="N69" i="3" a="1"/>
  <c r="N69" i="3" s="1"/>
  <c r="N67" i="3" a="1"/>
  <c r="N67" i="3" s="1"/>
  <c r="N58" i="3" a="1"/>
  <c r="N58" i="3" s="1"/>
  <c r="N45" i="3" a="1"/>
  <c r="N45" i="3" s="1"/>
  <c r="N36" i="3" a="1"/>
  <c r="N36" i="3" s="1"/>
  <c r="N147" i="3" a="1"/>
  <c r="N147" i="3" s="1"/>
  <c r="N88" i="3" a="1"/>
  <c r="N88" i="3" s="1"/>
  <c r="N47" i="3" a="1"/>
  <c r="N47" i="3" s="1"/>
  <c r="N166" i="3" a="1"/>
  <c r="N166" i="3" s="1"/>
  <c r="N118" i="3" a="1"/>
  <c r="N118" i="3" s="1"/>
  <c r="N116" i="3" a="1"/>
  <c r="N116" i="3" s="1"/>
  <c r="N95" i="3" a="1"/>
  <c r="N95" i="3" s="1"/>
  <c r="N84" i="3" a="1"/>
  <c r="N84" i="3" s="1"/>
  <c r="N75" i="3" a="1"/>
  <c r="N75" i="3" s="1"/>
  <c r="N62" i="3" a="1"/>
  <c r="N62" i="3" s="1"/>
  <c r="N168" i="3" a="1"/>
  <c r="N168" i="3" s="1"/>
  <c r="N123" i="3" a="1"/>
  <c r="N123" i="3" s="1"/>
  <c r="N51" i="3" a="1"/>
  <c r="N51" i="3" s="1"/>
  <c r="N49" i="3" a="1"/>
  <c r="N49" i="3" s="1"/>
  <c r="N42" i="3" a="1"/>
  <c r="N42" i="3" s="1"/>
  <c r="N26" i="3" a="1"/>
  <c r="N26" i="3" s="1"/>
  <c r="N17" i="3" a="1"/>
  <c r="N17" i="3" s="1"/>
  <c r="N53" i="3" a="1"/>
  <c r="N53" i="3" s="1"/>
  <c r="N6" i="3" a="1"/>
  <c r="N6" i="3" s="1"/>
  <c r="N132" i="3" a="1"/>
  <c r="N132" i="3" s="1"/>
  <c r="N109" i="3" a="1"/>
  <c r="N109" i="3" s="1"/>
  <c r="N97" i="3" a="1"/>
  <c r="N97" i="3" s="1"/>
  <c r="N92" i="3" a="1"/>
  <c r="N92" i="3" s="1"/>
  <c r="N79" i="3" a="1"/>
  <c r="N79" i="3" s="1"/>
  <c r="N44" i="3" a="1"/>
  <c r="N44" i="3" s="1"/>
  <c r="N19" i="3" a="1"/>
  <c r="N19" i="3" s="1"/>
  <c r="N77" i="3" a="1"/>
  <c r="N77" i="3" s="1"/>
  <c r="N8" i="3" a="1"/>
  <c r="N8" i="3" s="1"/>
  <c r="N55" i="3" a="1"/>
  <c r="N55" i="3" s="1"/>
  <c r="N138" i="3" a="1"/>
  <c r="N138" i="3" s="1"/>
  <c r="N126" i="3" a="1"/>
  <c r="N126" i="3" s="1"/>
  <c r="N34" i="3" a="1"/>
  <c r="N34" i="3" s="1"/>
  <c r="N32" i="3" a="1"/>
  <c r="N32" i="3" s="1"/>
  <c r="N27" i="3" a="1"/>
  <c r="N27" i="3" s="1"/>
  <c r="N20" i="3" a="1"/>
  <c r="N20" i="3" s="1"/>
  <c r="N15" i="3" a="1"/>
  <c r="N15" i="3" s="1"/>
  <c r="N39" i="3" a="1"/>
  <c r="N39" i="3" s="1"/>
  <c r="N3" i="3" a="1"/>
  <c r="N3" i="3" s="1"/>
  <c r="N87" i="3" a="1"/>
  <c r="N87" i="3" s="1"/>
  <c r="N120" i="3" a="1"/>
  <c r="N120" i="3" s="1"/>
  <c r="N72" i="3" a="1"/>
  <c r="N72" i="3" s="1"/>
  <c r="N94" i="3" a="1"/>
  <c r="N94" i="3" s="1"/>
  <c r="N89" i="3" a="1"/>
  <c r="N89" i="3" s="1"/>
  <c r="N52" i="3" a="1"/>
  <c r="N52" i="3" s="1"/>
  <c r="N41" i="3" a="1"/>
  <c r="N41" i="3" s="1"/>
  <c r="N29" i="3" a="1"/>
  <c r="N29" i="3" s="1"/>
  <c r="N150" i="3" a="1"/>
  <c r="N150" i="3" s="1"/>
  <c r="N142" i="3" a="1"/>
  <c r="N142" i="3" s="1"/>
  <c r="N112" i="3" a="1"/>
  <c r="N112" i="3" s="1"/>
  <c r="N57" i="3" a="1"/>
  <c r="N57" i="3" s="1"/>
  <c r="N122" i="3" a="1"/>
  <c r="N122" i="3" s="1"/>
  <c r="N114" i="3" a="1"/>
  <c r="N114" i="3" s="1"/>
  <c r="N107" i="3" a="1"/>
  <c r="N107" i="3" s="1"/>
  <c r="N59" i="3" a="1"/>
  <c r="N59" i="3" s="1"/>
  <c r="N152" i="3" a="1"/>
  <c r="N152" i="3" s="1"/>
  <c r="N144" i="3" a="1"/>
  <c r="N144" i="3" s="1"/>
  <c r="N104" i="3" a="1"/>
  <c r="N104" i="3" s="1"/>
  <c r="N99" i="3" a="1"/>
  <c r="N99" i="3" s="1"/>
  <c r="N61" i="3" a="1"/>
  <c r="N61" i="3" s="1"/>
  <c r="N178" i="3" a="1"/>
  <c r="N178" i="3" s="1"/>
  <c r="N134" i="3" a="1"/>
  <c r="N134" i="3" s="1"/>
  <c r="N127" i="3" a="1"/>
  <c r="N127" i="3" s="1"/>
  <c r="N43" i="3" a="1"/>
  <c r="N43" i="3" s="1"/>
  <c r="N170" i="3" a="1"/>
  <c r="N170" i="3" s="1"/>
  <c r="N81" i="3" a="1"/>
  <c r="N81" i="3" s="1"/>
  <c r="N56" i="3" a="1"/>
  <c r="N56" i="3" s="1"/>
  <c r="N40" i="3" a="1"/>
  <c r="N40" i="3" s="1"/>
  <c r="N23" i="3" a="1"/>
  <c r="N23" i="3" s="1"/>
  <c r="N9" i="3" a="1"/>
  <c r="N9" i="3" s="1"/>
  <c r="N11" i="3" a="1"/>
  <c r="N11" i="3" s="1"/>
  <c r="N4" i="3" a="1"/>
  <c r="N4" i="3" s="1"/>
  <c r="N162" i="3" a="1"/>
  <c r="N162" i="3" s="1"/>
  <c r="N146" i="3" a="1"/>
  <c r="N146" i="3" s="1"/>
  <c r="N68" i="3" a="1"/>
  <c r="N68" i="3" s="1"/>
  <c r="N25" i="3" a="1"/>
  <c r="N25" i="3" s="1"/>
  <c r="N83" i="3" a="1"/>
  <c r="N83" i="3" s="1"/>
  <c r="N60" i="3" a="1"/>
  <c r="N60" i="3" s="1"/>
  <c r="N30" i="3" a="1"/>
  <c r="N30" i="3" s="1"/>
  <c r="N18" i="3" a="1"/>
  <c r="N18" i="3" s="1"/>
  <c r="N13" i="3" a="1"/>
  <c r="N13" i="3" s="1"/>
  <c r="N70" i="3" a="1"/>
  <c r="N70" i="3" s="1"/>
  <c r="N10" i="3" a="1"/>
  <c r="N10" i="3" s="1"/>
  <c r="N172" i="3" a="1"/>
  <c r="N172" i="3" s="1"/>
  <c r="N136" i="3" a="1"/>
  <c r="N136" i="3" s="1"/>
  <c r="N14" i="3" a="1"/>
  <c r="N14" i="3" s="1"/>
  <c r="N31" i="3" a="1"/>
  <c r="N31" i="3" s="1"/>
  <c r="N16" i="3" a="1"/>
  <c r="N16" i="3" s="1"/>
  <c r="N5" i="3" a="1"/>
  <c r="N5" i="3" s="1"/>
  <c r="N38" i="3" a="1"/>
  <c r="N38" i="3" s="1"/>
  <c r="N24" i="3" a="1"/>
  <c r="N24" i="3" s="1"/>
  <c r="N21" i="3" a="1"/>
  <c r="N21" i="3" s="1"/>
  <c r="N7" i="3" a="1"/>
  <c r="N7" i="3" s="1"/>
  <c r="N12" i="3" a="1"/>
  <c r="N12" i="3" s="1"/>
  <c r="T34" i="21" l="1"/>
  <c r="T35" i="2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<sst xmlns="http://schemas.openxmlformats.org/spreadsheetml/2006/main" count="706" uniqueCount="525">
  <si>
    <t>請求書　材料その他用　入力説明</t>
    <rPh sb="0" eb="3">
      <t>セイキュウショ</t>
    </rPh>
    <rPh sb="4" eb="6">
      <t>ザイリョウ</t>
    </rPh>
    <rPh sb="8" eb="9">
      <t>タ</t>
    </rPh>
    <rPh sb="9" eb="10">
      <t>ヨウ</t>
    </rPh>
    <rPh sb="11" eb="13">
      <t>ニュウリョク</t>
    </rPh>
    <rPh sb="13" eb="15">
      <t>セツメイ</t>
    </rPh>
    <phoneticPr fontId="2"/>
  </si>
  <si>
    <t>「材料その他用」請求書発行の注意点</t>
    <rPh sb="1" eb="3">
      <t>ザイリョウ</t>
    </rPh>
    <rPh sb="5" eb="6">
      <t>タ</t>
    </rPh>
    <rPh sb="6" eb="7">
      <t>ヨウ</t>
    </rPh>
    <rPh sb="8" eb="11">
      <t>セイキュウショ</t>
    </rPh>
    <rPh sb="11" eb="13">
      <t>ハッコウ</t>
    </rPh>
    <rPh sb="14" eb="17">
      <t>チュウイテン</t>
    </rPh>
    <phoneticPr fontId="2"/>
  </si>
  <si>
    <t>　①　工事№ごとに請求書を発行してください。同月に複数の工事№の請求書を発行する場合は、工事№ごとに発行していただけますようお願いいたします</t>
    <rPh sb="3" eb="5">
      <t>コウジ</t>
    </rPh>
    <rPh sb="9" eb="12">
      <t>セイキュウショ</t>
    </rPh>
    <rPh sb="13" eb="15">
      <t>ハッコウ</t>
    </rPh>
    <rPh sb="22" eb="24">
      <t>ドウゲツ</t>
    </rPh>
    <rPh sb="25" eb="27">
      <t>フクスウ</t>
    </rPh>
    <rPh sb="28" eb="30">
      <t>コウジ</t>
    </rPh>
    <rPh sb="32" eb="35">
      <t>セイキュウショ</t>
    </rPh>
    <rPh sb="36" eb="38">
      <t>ハッコウ</t>
    </rPh>
    <rPh sb="40" eb="42">
      <t>バアイ</t>
    </rPh>
    <rPh sb="44" eb="46">
      <t>コウジ</t>
    </rPh>
    <rPh sb="50" eb="52">
      <t>ハッコウ</t>
    </rPh>
    <rPh sb="63" eb="64">
      <t>ネガ</t>
    </rPh>
    <phoneticPr fontId="2"/>
  </si>
  <si>
    <t>　②　単価契約で締結している場合は、こちらの請求書で発行してください</t>
    <rPh sb="3" eb="7">
      <t>タンカケイヤク</t>
    </rPh>
    <rPh sb="8" eb="10">
      <t>テイケツ</t>
    </rPh>
    <rPh sb="14" eb="16">
      <t>バアイ</t>
    </rPh>
    <rPh sb="22" eb="25">
      <t>セイキュウショ</t>
    </rPh>
    <rPh sb="26" eb="28">
      <t>ハッコウ</t>
    </rPh>
    <phoneticPr fontId="2"/>
  </si>
  <si>
    <t>　③　消費税額は、切り捨てで計算しております</t>
    <rPh sb="3" eb="7">
      <t>ショウヒゼイガク</t>
    </rPh>
    <rPh sb="9" eb="10">
      <t>キ</t>
    </rPh>
    <rPh sb="11" eb="12">
      <t>ス</t>
    </rPh>
    <rPh sb="14" eb="16">
      <t>ケイサン</t>
    </rPh>
    <phoneticPr fontId="2"/>
  </si>
  <si>
    <t>　④　別紙明細でまとめる場合でも、異なる消費税率が明細に含まれている場合は、消費税率ごとに明細を入力してください</t>
    <rPh sb="3" eb="5">
      <t>ベッシ</t>
    </rPh>
    <rPh sb="5" eb="7">
      <t>メイサイ</t>
    </rPh>
    <rPh sb="12" eb="14">
      <t>バアイ</t>
    </rPh>
    <rPh sb="17" eb="18">
      <t>コト</t>
    </rPh>
    <rPh sb="20" eb="23">
      <t>ショウヒゼイ</t>
    </rPh>
    <rPh sb="23" eb="24">
      <t>リツ</t>
    </rPh>
    <rPh sb="25" eb="27">
      <t>メイサイ</t>
    </rPh>
    <rPh sb="28" eb="29">
      <t>フク</t>
    </rPh>
    <rPh sb="34" eb="36">
      <t>バアイ</t>
    </rPh>
    <rPh sb="38" eb="41">
      <t>ショウヒゼイ</t>
    </rPh>
    <rPh sb="41" eb="42">
      <t>リツ</t>
    </rPh>
    <rPh sb="45" eb="47">
      <t>メイサイ</t>
    </rPh>
    <rPh sb="48" eb="50">
      <t>ニュウリョク</t>
    </rPh>
    <phoneticPr fontId="2"/>
  </si>
  <si>
    <t>「材料その他用」請求書発行・印刷・提出の流れ</t>
    <rPh sb="1" eb="3">
      <t>ザイリョウ</t>
    </rPh>
    <rPh sb="5" eb="6">
      <t>タ</t>
    </rPh>
    <rPh sb="6" eb="7">
      <t>ヨウ</t>
    </rPh>
    <rPh sb="8" eb="11">
      <t>セイキュウショ</t>
    </rPh>
    <rPh sb="11" eb="13">
      <t>ハッコウ</t>
    </rPh>
    <rPh sb="14" eb="16">
      <t>インサツ</t>
    </rPh>
    <rPh sb="17" eb="19">
      <t>テイシュツ</t>
    </rPh>
    <rPh sb="20" eb="21">
      <t>ナガ</t>
    </rPh>
    <phoneticPr fontId="2"/>
  </si>
  <si>
    <t>　発行：「入力フォーム」に、必要項目を入力する</t>
    <rPh sb="1" eb="3">
      <t>ハッコウ</t>
    </rPh>
    <rPh sb="5" eb="7">
      <t>ニュウリョク</t>
    </rPh>
    <rPh sb="14" eb="18">
      <t>ヒツヨウコウモク</t>
    </rPh>
    <rPh sb="19" eb="21">
      <t>ニュウリョク</t>
    </rPh>
    <phoneticPr fontId="2"/>
  </si>
  <si>
    <t>　提出：印刷された請求書に、会社印を押印のうえ、信和建設へご提出ください</t>
    <rPh sb="1" eb="3">
      <t>テイシュツ</t>
    </rPh>
    <rPh sb="4" eb="6">
      <t>インサツ</t>
    </rPh>
    <rPh sb="9" eb="12">
      <t>セイキュウショ</t>
    </rPh>
    <rPh sb="14" eb="16">
      <t>カイシャ</t>
    </rPh>
    <rPh sb="16" eb="17">
      <t>イン</t>
    </rPh>
    <rPh sb="18" eb="20">
      <t>オウイン</t>
    </rPh>
    <rPh sb="24" eb="26">
      <t>シンワ</t>
    </rPh>
    <rPh sb="26" eb="28">
      <t>ケンセツ</t>
    </rPh>
    <rPh sb="30" eb="32">
      <t>テイシュツ</t>
    </rPh>
    <phoneticPr fontId="2"/>
  </si>
  <si>
    <t>　　　　※印刷時は、白黒印刷で差し支えありません</t>
    <rPh sb="5" eb="8">
      <t>インサツジ</t>
    </rPh>
    <rPh sb="10" eb="12">
      <t>シロクロ</t>
    </rPh>
    <rPh sb="12" eb="14">
      <t>インサツ</t>
    </rPh>
    <rPh sb="15" eb="16">
      <t>サ</t>
    </rPh>
    <rPh sb="17" eb="18">
      <t>ツカ</t>
    </rPh>
    <phoneticPr fontId="2"/>
  </si>
  <si>
    <r>
      <t>入力項目の説明　</t>
    </r>
    <r>
      <rPr>
        <b/>
        <sz val="11"/>
        <color rgb="FFFF0000"/>
        <rFont val="游ゴシック"/>
        <family val="3"/>
        <charset val="128"/>
        <scheme val="minor"/>
      </rPr>
      <t>●必須</t>
    </r>
    <rPh sb="0" eb="4">
      <t>ニュウリョクコウモク</t>
    </rPh>
    <rPh sb="5" eb="7">
      <t>セツメイ</t>
    </rPh>
    <rPh sb="9" eb="11">
      <t>ヒッス</t>
    </rPh>
    <phoneticPr fontId="2"/>
  </si>
  <si>
    <t>「発行会社情報」</t>
    <rPh sb="1" eb="3">
      <t>ハッコウ</t>
    </rPh>
    <rPh sb="3" eb="5">
      <t>カイシャ</t>
    </rPh>
    <rPh sb="5" eb="7">
      <t>ジョウホウ</t>
    </rPh>
    <phoneticPr fontId="2"/>
  </si>
  <si>
    <t>項目</t>
    <rPh sb="0" eb="2">
      <t>コウモク</t>
    </rPh>
    <phoneticPr fontId="2"/>
  </si>
  <si>
    <t>文字制限</t>
    <rPh sb="0" eb="2">
      <t>モジ</t>
    </rPh>
    <rPh sb="2" eb="4">
      <t>セイゲン</t>
    </rPh>
    <phoneticPr fontId="2"/>
  </si>
  <si>
    <t>説明</t>
    <rPh sb="0" eb="2">
      <t>セツメイ</t>
    </rPh>
    <phoneticPr fontId="2"/>
  </si>
  <si>
    <t>備考</t>
    <rPh sb="0" eb="2">
      <t>ビコウ</t>
    </rPh>
    <phoneticPr fontId="2"/>
  </si>
  <si>
    <t>13桁、数字のみ</t>
    <rPh sb="2" eb="3">
      <t>ケタ</t>
    </rPh>
    <rPh sb="4" eb="6">
      <t>スウジ</t>
    </rPh>
    <phoneticPr fontId="2"/>
  </si>
  <si>
    <t>取引先№</t>
    <rPh sb="0" eb="3">
      <t>トリヒキサキ</t>
    </rPh>
    <phoneticPr fontId="2"/>
  </si>
  <si>
    <t>8桁以内、数字のみ</t>
    <rPh sb="1" eb="2">
      <t>ケタ</t>
    </rPh>
    <rPh sb="2" eb="4">
      <t>イナイ</t>
    </rPh>
    <rPh sb="5" eb="7">
      <t>スウジ</t>
    </rPh>
    <phoneticPr fontId="2"/>
  </si>
  <si>
    <t>取引先№を入力してください</t>
    <rPh sb="0" eb="2">
      <t>トリヒキ</t>
    </rPh>
    <rPh sb="2" eb="3">
      <t>サキ</t>
    </rPh>
    <rPh sb="5" eb="7">
      <t>ニュウリョク</t>
    </rPh>
    <phoneticPr fontId="2"/>
  </si>
  <si>
    <t>取引先№が不明な場合は、担当者にお問い合わせください</t>
    <rPh sb="0" eb="3">
      <t>トリヒキサキ</t>
    </rPh>
    <phoneticPr fontId="2"/>
  </si>
  <si>
    <t>●</t>
    <phoneticPr fontId="2"/>
  </si>
  <si>
    <t>発行元の住所を入力してください</t>
    <rPh sb="0" eb="3">
      <t>ハッコウモト</t>
    </rPh>
    <rPh sb="4" eb="6">
      <t>ジュウショ</t>
    </rPh>
    <rPh sb="7" eb="9">
      <t>ニュウリョク</t>
    </rPh>
    <phoneticPr fontId="2"/>
  </si>
  <si>
    <t>発行元の会社名を入力してください</t>
    <rPh sb="0" eb="3">
      <t>ハッコウモト</t>
    </rPh>
    <rPh sb="4" eb="7">
      <t>カイシャメイ</t>
    </rPh>
    <rPh sb="8" eb="10">
      <t>ニュウリョク</t>
    </rPh>
    <phoneticPr fontId="2"/>
  </si>
  <si>
    <t>ＴＥＬ</t>
    <phoneticPr fontId="2"/>
  </si>
  <si>
    <t>請求書に関して連絡可能な電話番号を入力してください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2" eb="14">
      <t>デンワ</t>
    </rPh>
    <rPh sb="14" eb="16">
      <t>バンゴウ</t>
    </rPh>
    <rPh sb="17" eb="19">
      <t>ニュウリョク</t>
    </rPh>
    <phoneticPr fontId="2"/>
  </si>
  <si>
    <t>ＦＡＸ</t>
    <phoneticPr fontId="2"/>
  </si>
  <si>
    <t>請求書に関して連絡可能なFAX番号を入力してください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5" eb="17">
      <t>バンゴウ</t>
    </rPh>
    <rPh sb="18" eb="20">
      <t>ニュウリョク</t>
    </rPh>
    <phoneticPr fontId="2"/>
  </si>
  <si>
    <t>担当者名</t>
    <rPh sb="0" eb="4">
      <t>タントウシャメイ</t>
    </rPh>
    <phoneticPr fontId="2"/>
  </si>
  <si>
    <t>「発行請求書情報」</t>
    <rPh sb="6" eb="8">
      <t>ジョウホウ</t>
    </rPh>
    <phoneticPr fontId="2"/>
  </si>
  <si>
    <t>日付</t>
    <rPh sb="0" eb="2">
      <t>ヒヅケ</t>
    </rPh>
    <phoneticPr fontId="2"/>
  </si>
  <si>
    <t>請求書の締切年月日を入力してください</t>
    <rPh sb="0" eb="2">
      <t>セイキュウ</t>
    </rPh>
    <rPh sb="2" eb="3">
      <t>ショ</t>
    </rPh>
    <rPh sb="4" eb="6">
      <t>シメキリ</t>
    </rPh>
    <rPh sb="6" eb="9">
      <t>ネンガッピ</t>
    </rPh>
    <rPh sb="10" eb="12">
      <t>ニュウリョク</t>
    </rPh>
    <phoneticPr fontId="2"/>
  </si>
  <si>
    <t>入力方法　例）2023年8月10日の場合は、8/10・8月10日・2023/8/10・2023年8月10日　</t>
    <rPh sb="0" eb="2">
      <t>ニュウリョク</t>
    </rPh>
    <rPh sb="2" eb="4">
      <t>ホウホウ</t>
    </rPh>
    <rPh sb="5" eb="6">
      <t>レイ</t>
    </rPh>
    <rPh sb="11" eb="12">
      <t>ネン</t>
    </rPh>
    <rPh sb="13" eb="14">
      <t>ガツ</t>
    </rPh>
    <rPh sb="16" eb="17">
      <t>ニチ</t>
    </rPh>
    <rPh sb="18" eb="20">
      <t>バアイ</t>
    </rPh>
    <rPh sb="28" eb="29">
      <t>ガツ</t>
    </rPh>
    <rPh sb="31" eb="32">
      <t>ニチ</t>
    </rPh>
    <rPh sb="47" eb="48">
      <t>ネン</t>
    </rPh>
    <rPh sb="49" eb="50">
      <t>ガツ</t>
    </rPh>
    <rPh sb="52" eb="53">
      <t>ニチ</t>
    </rPh>
    <phoneticPr fontId="2"/>
  </si>
  <si>
    <t>主が6桁・枝が3桁、数字のみ</t>
    <rPh sb="0" eb="1">
      <t>シュ</t>
    </rPh>
    <rPh sb="3" eb="4">
      <t>ケタ</t>
    </rPh>
    <rPh sb="5" eb="6">
      <t>エダ</t>
    </rPh>
    <rPh sb="8" eb="9">
      <t>ケタ</t>
    </rPh>
    <rPh sb="10" eb="12">
      <t>スウジ</t>
    </rPh>
    <phoneticPr fontId="2"/>
  </si>
  <si>
    <t>工事№は、締結済の注文書をご確認ください、不明な場合は、担当者にお問い合わせください</t>
    <rPh sb="0" eb="2">
      <t>コウジ</t>
    </rPh>
    <rPh sb="5" eb="7">
      <t>テイケツ</t>
    </rPh>
    <rPh sb="7" eb="8">
      <t>ズ</t>
    </rPh>
    <rPh sb="9" eb="12">
      <t>チュウモンショ</t>
    </rPh>
    <rPh sb="14" eb="16">
      <t>カクニン</t>
    </rPh>
    <phoneticPr fontId="2"/>
  </si>
  <si>
    <t>請求書の工事名称を入力してください</t>
    <rPh sb="0" eb="3">
      <t>ホンセイキュウショ</t>
    </rPh>
    <rPh sb="4" eb="8">
      <t>コウジメイショウ</t>
    </rPh>
    <rPh sb="9" eb="11">
      <t>ニュウリョク</t>
    </rPh>
    <phoneticPr fontId="2"/>
  </si>
  <si>
    <t>工事名称は、締結済の注文書をご確認ください、不明な場合は、担当者にお問い合わせください</t>
    <rPh sb="0" eb="4">
      <t>コウジメイショウ</t>
    </rPh>
    <rPh sb="6" eb="8">
      <t>テイケツ</t>
    </rPh>
    <rPh sb="8" eb="9">
      <t>ズ</t>
    </rPh>
    <rPh sb="10" eb="13">
      <t>チュウモンショ</t>
    </rPh>
    <rPh sb="15" eb="17">
      <t>カクニン</t>
    </rPh>
    <phoneticPr fontId="2"/>
  </si>
  <si>
    <t>「請求明細（税抜）」</t>
    <rPh sb="1" eb="3">
      <t>セイキュウ</t>
    </rPh>
    <phoneticPr fontId="2"/>
  </si>
  <si>
    <t>明細ごとの日付（作業日・納品日等）を入力してください</t>
    <rPh sb="0" eb="2">
      <t>メイサイ</t>
    </rPh>
    <rPh sb="5" eb="7">
      <t>ヒヅケ</t>
    </rPh>
    <rPh sb="8" eb="11">
      <t>サギョウビ</t>
    </rPh>
    <rPh sb="12" eb="15">
      <t>ノウヒンビ</t>
    </rPh>
    <rPh sb="15" eb="16">
      <t>トウ</t>
    </rPh>
    <rPh sb="18" eb="20">
      <t>ニュウリョク</t>
    </rPh>
    <phoneticPr fontId="2"/>
  </si>
  <si>
    <t>摘要</t>
    <rPh sb="0" eb="2">
      <t>テキヨウ</t>
    </rPh>
    <phoneticPr fontId="2"/>
  </si>
  <si>
    <t>明細ごとの摘要（作業内容・納品物等）を入力してください</t>
    <rPh sb="0" eb="2">
      <t>メイサイ</t>
    </rPh>
    <rPh sb="5" eb="7">
      <t>テキヨウ</t>
    </rPh>
    <rPh sb="8" eb="10">
      <t>サギョウ</t>
    </rPh>
    <rPh sb="10" eb="12">
      <t>ナイヨウ</t>
    </rPh>
    <rPh sb="13" eb="16">
      <t>ノウヒンブツ</t>
    </rPh>
    <rPh sb="16" eb="17">
      <t>トウ</t>
    </rPh>
    <rPh sb="19" eb="21">
      <t>ニュウリョク</t>
    </rPh>
    <phoneticPr fontId="2"/>
  </si>
  <si>
    <t>表現（入力内容）について、不明な場合は、担当者にお問い合わせください</t>
    <rPh sb="0" eb="2">
      <t>ヒョウゲン</t>
    </rPh>
    <rPh sb="3" eb="5">
      <t>ニュウリョク</t>
    </rPh>
    <rPh sb="5" eb="7">
      <t>ナイヨウ</t>
    </rPh>
    <rPh sb="13" eb="15">
      <t>フメイ</t>
    </rPh>
    <rPh sb="16" eb="18">
      <t>バアイ</t>
    </rPh>
    <rPh sb="20" eb="23">
      <t>タントウシャ</t>
    </rPh>
    <rPh sb="25" eb="26">
      <t>ト</t>
    </rPh>
    <rPh sb="27" eb="28">
      <t>ア</t>
    </rPh>
    <phoneticPr fontId="2"/>
  </si>
  <si>
    <t>▼リストより選択</t>
    <rPh sb="6" eb="8">
      <t>センタク</t>
    </rPh>
    <phoneticPr fontId="2"/>
  </si>
  <si>
    <t>明細ごとの消費税を選択してください</t>
    <rPh sb="0" eb="2">
      <t>メイサイ</t>
    </rPh>
    <rPh sb="5" eb="8">
      <t>ショウヒゼイ</t>
    </rPh>
    <rPh sb="9" eb="11">
      <t>センタク</t>
    </rPh>
    <phoneticPr fontId="2"/>
  </si>
  <si>
    <t>「10％」・「8％（軽減）」・「非課税」・「不課税」の中から選択してください</t>
    <rPh sb="10" eb="12">
      <t>ケイゲン</t>
    </rPh>
    <rPh sb="16" eb="19">
      <t>ヒカゼイ</t>
    </rPh>
    <rPh sb="22" eb="25">
      <t>フカゼイ</t>
    </rPh>
    <rPh sb="27" eb="28">
      <t>ナカ</t>
    </rPh>
    <rPh sb="30" eb="32">
      <t>センタク</t>
    </rPh>
    <phoneticPr fontId="2"/>
  </si>
  <si>
    <t>数量</t>
    <rPh sb="0" eb="2">
      <t>スウリョウ</t>
    </rPh>
    <phoneticPr fontId="2"/>
  </si>
  <si>
    <t>数字のみ</t>
    <rPh sb="0" eb="2">
      <t>スウジ</t>
    </rPh>
    <phoneticPr fontId="2"/>
  </si>
  <si>
    <t>明細ごとの数量を入力してください</t>
    <rPh sb="0" eb="2">
      <t>メイサイ</t>
    </rPh>
    <rPh sb="5" eb="7">
      <t>スウリョウ</t>
    </rPh>
    <rPh sb="8" eb="10">
      <t>ニュウリョク</t>
    </rPh>
    <phoneticPr fontId="2"/>
  </si>
  <si>
    <t>数量×単価で金額（小数点以下切り捨て）が計算されます</t>
    <rPh sb="0" eb="2">
      <t>スウリョウ</t>
    </rPh>
    <rPh sb="3" eb="5">
      <t>タンカ</t>
    </rPh>
    <rPh sb="6" eb="8">
      <t>キンガク</t>
    </rPh>
    <rPh sb="9" eb="12">
      <t>ショウスウテン</t>
    </rPh>
    <rPh sb="12" eb="14">
      <t>イカ</t>
    </rPh>
    <rPh sb="14" eb="15">
      <t>キ</t>
    </rPh>
    <rPh sb="16" eb="17">
      <t>ス</t>
    </rPh>
    <rPh sb="20" eb="22">
      <t>ケイサン</t>
    </rPh>
    <phoneticPr fontId="2"/>
  </si>
  <si>
    <t>単位</t>
    <rPh sb="0" eb="2">
      <t>タンイ</t>
    </rPh>
    <phoneticPr fontId="2"/>
  </si>
  <si>
    <t>明細ごとの単位を入力してください</t>
    <rPh sb="0" eb="2">
      <t>メイサイ</t>
    </rPh>
    <rPh sb="5" eb="7">
      <t>タンイ</t>
    </rPh>
    <rPh sb="8" eb="10">
      <t>ニュウリョク</t>
    </rPh>
    <phoneticPr fontId="2"/>
  </si>
  <si>
    <t>単位が明確でない場合は、「式」を入力してください</t>
    <rPh sb="0" eb="2">
      <t>タンイ</t>
    </rPh>
    <rPh sb="3" eb="5">
      <t>メイカク</t>
    </rPh>
    <rPh sb="8" eb="10">
      <t>バアイ</t>
    </rPh>
    <rPh sb="13" eb="14">
      <t>シキ</t>
    </rPh>
    <rPh sb="16" eb="18">
      <t>ニュウリョク</t>
    </rPh>
    <phoneticPr fontId="2"/>
  </si>
  <si>
    <t>単価</t>
    <rPh sb="0" eb="2">
      <t>タンカ</t>
    </rPh>
    <phoneticPr fontId="2"/>
  </si>
  <si>
    <t>明細ごとの単価を入力してください</t>
    <rPh sb="0" eb="2">
      <t>メイサイ</t>
    </rPh>
    <rPh sb="5" eb="7">
      <t>タンカ</t>
    </rPh>
    <rPh sb="8" eb="10">
      <t>ニュウリョク</t>
    </rPh>
    <phoneticPr fontId="2"/>
  </si>
  <si>
    <t>「備考」</t>
    <rPh sb="1" eb="3">
      <t>ビコウ</t>
    </rPh>
    <phoneticPr fontId="2"/>
  </si>
  <si>
    <t>備考がありましたら、入力してください</t>
    <rPh sb="0" eb="2">
      <t>ビコウ</t>
    </rPh>
    <rPh sb="10" eb="12">
      <t>ニュウリョク</t>
    </rPh>
    <phoneticPr fontId="2"/>
  </si>
  <si>
    <t>請求書　材料その他用　入力フォーム</t>
    <rPh sb="0" eb="3">
      <t>セイキュウショ</t>
    </rPh>
    <rPh sb="4" eb="6">
      <t>ザイリョウ</t>
    </rPh>
    <rPh sb="8" eb="9">
      <t>タ</t>
    </rPh>
    <rPh sb="9" eb="10">
      <t>ヨウ</t>
    </rPh>
    <rPh sb="11" eb="13">
      <t>ニュウリョク</t>
    </rPh>
    <phoneticPr fontId="2"/>
  </si>
  <si>
    <t>（単位：円）</t>
    <rPh sb="1" eb="3">
      <t>タンイ</t>
    </rPh>
    <rPh sb="4" eb="5">
      <t>エン</t>
    </rPh>
    <phoneticPr fontId="2"/>
  </si>
  <si>
    <t>　前項の入力説明に沿って、黄色のセルにご入力ください。</t>
    <rPh sb="1" eb="3">
      <t>ゼンコウ</t>
    </rPh>
    <rPh sb="4" eb="8">
      <t>ニュウリョクセツメイ</t>
    </rPh>
    <rPh sb="9" eb="10">
      <t>ソ</t>
    </rPh>
    <rPh sb="13" eb="15">
      <t>キイロ</t>
    </rPh>
    <rPh sb="20" eb="22">
      <t>ニュウリョク</t>
    </rPh>
    <phoneticPr fontId="2"/>
  </si>
  <si>
    <t>　次項のフォーマットに自動転記されますので、請求書のみを印刷してご利用ください。（白黒印刷で差し支えありません）</t>
    <rPh sb="1" eb="2">
      <t>ツギ</t>
    </rPh>
    <rPh sb="2" eb="3">
      <t>コウ</t>
    </rPh>
    <rPh sb="11" eb="13">
      <t>ジドウ</t>
    </rPh>
    <rPh sb="13" eb="15">
      <t>テンキ</t>
    </rPh>
    <rPh sb="22" eb="25">
      <t>セイキュウショ</t>
    </rPh>
    <rPh sb="28" eb="30">
      <t>インサツ</t>
    </rPh>
    <rPh sb="33" eb="35">
      <t>リヨウ</t>
    </rPh>
    <rPh sb="41" eb="45">
      <t>シロクロインサツ</t>
    </rPh>
    <rPh sb="46" eb="47">
      <t>サ</t>
    </rPh>
    <rPh sb="48" eb="49">
      <t>ツカ</t>
    </rPh>
    <phoneticPr fontId="2"/>
  </si>
  <si>
    <t>発行会社情報</t>
    <rPh sb="0" eb="4">
      <t>ハッコウガイシャ</t>
    </rPh>
    <rPh sb="4" eb="6">
      <t>ジョウホウ</t>
    </rPh>
    <phoneticPr fontId="2"/>
  </si>
  <si>
    <t>発行請求書情報</t>
    <rPh sb="0" eb="2">
      <t>ハッコウ</t>
    </rPh>
    <rPh sb="2" eb="5">
      <t>セイキュウショ</t>
    </rPh>
    <rPh sb="5" eb="7">
      <t>ジョウホウ</t>
    </rPh>
    <phoneticPr fontId="2"/>
  </si>
  <si>
    <t>税抜金額</t>
    <rPh sb="0" eb="1">
      <t>ゼイ</t>
    </rPh>
    <rPh sb="1" eb="2">
      <t>ヌ</t>
    </rPh>
    <rPh sb="2" eb="4">
      <t>キンガク</t>
    </rPh>
    <phoneticPr fontId="2"/>
  </si>
  <si>
    <t>消費税額</t>
    <rPh sb="0" eb="4">
      <t>ショウヒゼイガク</t>
    </rPh>
    <phoneticPr fontId="2"/>
  </si>
  <si>
    <t>税込金額</t>
    <rPh sb="0" eb="2">
      <t>ゼイコ</t>
    </rPh>
    <rPh sb="2" eb="4">
      <t>キンガク</t>
    </rPh>
    <phoneticPr fontId="2"/>
  </si>
  <si>
    <t>10%　　対象</t>
    <rPh sb="5" eb="7">
      <t>タイショウ</t>
    </rPh>
    <phoneticPr fontId="2"/>
  </si>
  <si>
    <t>－</t>
    <phoneticPr fontId="2"/>
  </si>
  <si>
    <t>8%(軽減)対象</t>
    <rPh sb="3" eb="5">
      <t>ケイゲン</t>
    </rPh>
    <phoneticPr fontId="2"/>
  </si>
  <si>
    <t>非課税　対象</t>
    <rPh sb="0" eb="3">
      <t>ヒカゼイ</t>
    </rPh>
    <rPh sb="4" eb="6">
      <t>タイショウ</t>
    </rPh>
    <phoneticPr fontId="2"/>
  </si>
  <si>
    <t>－</t>
  </si>
  <si>
    <t>不課税　対象</t>
    <rPh sb="0" eb="3">
      <t>フカゼイ</t>
    </rPh>
    <rPh sb="4" eb="6">
      <t>タイショウ</t>
    </rPh>
    <phoneticPr fontId="2"/>
  </si>
  <si>
    <t>合計</t>
    <rPh sb="0" eb="2">
      <t>ゴウケイ</t>
    </rPh>
    <phoneticPr fontId="2"/>
  </si>
  <si>
    <t>請求金額</t>
    <rPh sb="0" eb="4">
      <t>セイキュウキンガク</t>
    </rPh>
    <phoneticPr fontId="2"/>
  </si>
  <si>
    <t>請求明細（税抜）</t>
    <rPh sb="0" eb="2">
      <t>セイキュウ</t>
    </rPh>
    <rPh sb="2" eb="4">
      <t>メイサイ</t>
    </rPh>
    <rPh sb="5" eb="7">
      <t>ゼイヌ</t>
    </rPh>
    <phoneticPr fontId="2"/>
  </si>
  <si>
    <t>日　付</t>
    <rPh sb="0" eb="3">
      <t xml:space="preserve">ヒヅケ </t>
    </rPh>
    <phoneticPr fontId="2"/>
  </si>
  <si>
    <t>摘　要</t>
    <rPh sb="0" eb="3">
      <t>テキヨウ</t>
    </rPh>
    <phoneticPr fontId="2"/>
  </si>
  <si>
    <t>数　量</t>
    <rPh sb="0" eb="3">
      <t>スウリョウ</t>
    </rPh>
    <phoneticPr fontId="2"/>
  </si>
  <si>
    <t>単　位</t>
    <rPh sb="0" eb="3">
      <t>タンイ</t>
    </rPh>
    <phoneticPr fontId="2"/>
  </si>
  <si>
    <t>単　価</t>
    <rPh sb="0" eb="3">
      <t>タンカ</t>
    </rPh>
    <phoneticPr fontId="2"/>
  </si>
  <si>
    <t>ゴミ処理代</t>
    <rPh sb="2" eb="4">
      <t>ショリ</t>
    </rPh>
    <rPh sb="4" eb="5">
      <t>ダイ</t>
    </rPh>
    <phoneticPr fontId="2"/>
  </si>
  <si>
    <t>8%(軽減)</t>
    <rPh sb="3" eb="5">
      <t xml:space="preserve">ケイゲン </t>
    </rPh>
    <phoneticPr fontId="2"/>
  </si>
  <si>
    <t>非課税</t>
    <rPh sb="0" eb="1">
      <t>ヒ</t>
    </rPh>
    <rPh sb="1" eb="3">
      <t>カゼイ</t>
    </rPh>
    <phoneticPr fontId="2"/>
  </si>
  <si>
    <t>式</t>
    <rPh sb="0" eb="1">
      <t>シキ</t>
    </rPh>
    <phoneticPr fontId="2"/>
  </si>
  <si>
    <t>不課税</t>
    <rPh sb="0" eb="3">
      <t>フカゼイ</t>
    </rPh>
    <phoneticPr fontId="2"/>
  </si>
  <si>
    <t>税抜　合計</t>
    <rPh sb="0" eb="2">
      <t>ゼイヌ</t>
    </rPh>
    <rPh sb="3" eb="5">
      <t>ゴウケイ</t>
    </rPh>
    <phoneticPr fontId="2"/>
  </si>
  <si>
    <t>消費税　合計</t>
    <rPh sb="0" eb="3">
      <t>ショウヒゼイ</t>
    </rPh>
    <rPh sb="4" eb="6">
      <t>ゴウケイ</t>
    </rPh>
    <phoneticPr fontId="2"/>
  </si>
  <si>
    <t>税込　合計</t>
    <rPh sb="0" eb="2">
      <t xml:space="preserve">ゼイコミ </t>
    </rPh>
    <rPh sb="3" eb="5">
      <t xml:space="preserve">ゴウケイ </t>
    </rPh>
    <phoneticPr fontId="2"/>
  </si>
  <si>
    <t>請　求　書</t>
  </si>
  <si>
    <t>信和建設株式会社</t>
    <rPh sb="0" eb="4">
      <t>シンワケンセツ</t>
    </rPh>
    <rPh sb="4" eb="8">
      <t>カブシキガイシャ</t>
    </rPh>
    <phoneticPr fontId="2"/>
  </si>
  <si>
    <t>御中</t>
  </si>
  <si>
    <t>（ 材 料 そ の 他 用 ）</t>
    <rPh sb="2" eb="3">
      <t>ザイ</t>
    </rPh>
    <rPh sb="4" eb="5">
      <t>リョウ</t>
    </rPh>
    <rPh sb="10" eb="11">
      <t>タ</t>
    </rPh>
    <rPh sb="12" eb="13">
      <t>ヨウ</t>
    </rPh>
    <phoneticPr fontId="2"/>
  </si>
  <si>
    <t>　下記の通り請求いたします</t>
    <rPh sb="1" eb="3">
      <t>カキ</t>
    </rPh>
    <rPh sb="4" eb="5">
      <t>トオ</t>
    </rPh>
    <rPh sb="6" eb="8">
      <t>セイキュウ</t>
    </rPh>
    <phoneticPr fontId="2"/>
  </si>
  <si>
    <t>会社印</t>
    <rPh sb="0" eb="2">
      <t>カイシャ</t>
    </rPh>
    <rPh sb="2" eb="3">
      <t>イン</t>
    </rPh>
    <phoneticPr fontId="2"/>
  </si>
  <si>
    <t>住所</t>
    <rPh sb="0" eb="2">
      <t>ジュウショ</t>
    </rPh>
    <phoneticPr fontId="2"/>
  </si>
  <si>
    <t>工事№(請求番号)</t>
    <phoneticPr fontId="2"/>
  </si>
  <si>
    <t>会社名</t>
    <rPh sb="0" eb="3">
      <t>カイシャメイ</t>
    </rPh>
    <phoneticPr fontId="2"/>
  </si>
  <si>
    <t>工事名称(件名)</t>
    <phoneticPr fontId="2"/>
  </si>
  <si>
    <t>請求金額</t>
    <phoneticPr fontId="2"/>
  </si>
  <si>
    <t>担当者名</t>
    <rPh sb="0" eb="3">
      <t>タントウシャ</t>
    </rPh>
    <rPh sb="3" eb="4">
      <t>メイ</t>
    </rPh>
    <phoneticPr fontId="2"/>
  </si>
  <si>
    <t>摘　　要</t>
    <rPh sb="0" eb="1">
      <t>テキ</t>
    </rPh>
    <rPh sb="3" eb="4">
      <t>ヨウ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</si>
  <si>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</si>
  <si>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</si>
  <si>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金額(税抜)</t>
    <rPh sb="0" eb="2">
      <t>キンガク</t>
    </rPh>
    <rPh sb="3" eb="5">
      <t>ゼイヌ</t>
    </rPh>
    <phoneticPr fontId="2"/>
  </si>
  <si>
    <t>合　　計</t>
    <rPh sb="0" eb="1">
      <t>ア</t>
    </rPh>
    <rPh sb="3" eb="4">
      <t>ケイ</t>
    </rPh>
    <phoneticPr fontId="2"/>
  </si>
  <si>
    <t>備
考</t>
    <rPh sb="0" eb="1">
      <t>ビ</t>
    </rPh>
    <rPh sb="2" eb="3">
      <t>コウ</t>
    </rPh>
    <phoneticPr fontId="2"/>
  </si>
  <si>
    <t xml:space="preserve"> 10%　　対象</t>
    <rPh sb="6" eb="8">
      <t>タイショウ</t>
    </rPh>
    <phoneticPr fontId="2"/>
  </si>
  <si>
    <t xml:space="preserve"> 8%(軽減)対象</t>
    <rPh sb="4" eb="6">
      <t>ケイゲン</t>
    </rPh>
    <phoneticPr fontId="2"/>
  </si>
  <si>
    <t xml:space="preserve"> 非課税　対象</t>
    <rPh sb="1" eb="4">
      <t>ヒカゼイ</t>
    </rPh>
    <rPh sb="5" eb="7">
      <t>タイショウ</t>
    </rPh>
    <phoneticPr fontId="2"/>
  </si>
  <si>
    <t xml:space="preserve"> 不課税　対象</t>
    <rPh sb="1" eb="4">
      <t>フカゼイ</t>
    </rPh>
    <rPh sb="5" eb="7">
      <t>タイショウ</t>
    </rPh>
    <phoneticPr fontId="2"/>
  </si>
  <si>
    <t>合　計</t>
    <rPh sb="0" eb="1">
      <t>ア</t>
    </rPh>
    <rPh sb="2" eb="3">
      <t>ケイ</t>
    </rPh>
    <phoneticPr fontId="2"/>
  </si>
  <si>
    <t>信和建設使用欄</t>
    <rPh sb="0" eb="2">
      <t>シンワ</t>
    </rPh>
    <rPh sb="2" eb="4">
      <t>ケンセツ</t>
    </rPh>
    <rPh sb="4" eb="7">
      <t>シヨウラン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</si>
  <si>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</si>
  <si>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明細1</t>
    <rPh sb="0" eb="2">
      <t>メイサイ</t>
    </rPh>
    <phoneticPr fontId="2"/>
  </si>
  <si>
    <t>明細2</t>
    <rPh sb="0" eb="2">
      <t>メイサイ</t>
    </rPh>
    <phoneticPr fontId="2"/>
  </si>
  <si>
    <t>明細3</t>
    <rPh sb="0" eb="2">
      <t>メイサイ</t>
    </rPh>
    <phoneticPr fontId="2"/>
  </si>
  <si>
    <t>明細4</t>
    <rPh sb="0" eb="2">
      <t>メイサイ</t>
    </rPh>
    <phoneticPr fontId="2"/>
  </si>
  <si>
    <t>明細5</t>
    <rPh sb="0" eb="2">
      <t>メイサイ</t>
    </rPh>
    <phoneticPr fontId="2"/>
  </si>
  <si>
    <t>明細6</t>
    <rPh sb="0" eb="2">
      <t>メイサイ</t>
    </rPh>
    <phoneticPr fontId="2"/>
  </si>
  <si>
    <t>検索</t>
    <rPh sb="0" eb="2">
      <t>ケンサク</t>
    </rPh>
    <phoneticPr fontId="2"/>
  </si>
  <si>
    <t>工種名</t>
    <rPh sb="0" eb="3">
      <t>コウシュメイ</t>
    </rPh>
    <phoneticPr fontId="2"/>
  </si>
  <si>
    <t>COUNTIF関数</t>
    <rPh sb="7" eb="9">
      <t>カンスウ</t>
    </rPh>
    <phoneticPr fontId="2"/>
  </si>
  <si>
    <t>抽出</t>
    <rPh sb="0" eb="2">
      <t>チュウシュツ</t>
    </rPh>
    <phoneticPr fontId="2"/>
  </si>
  <si>
    <t>131313　準備/式祭典費･安全祈願</t>
  </si>
  <si>
    <t>131316　準備/仮設電気引込</t>
  </si>
  <si>
    <t>131319　準備/仮設水道引込</t>
  </si>
  <si>
    <t>131322　準備/試掘費用</t>
  </si>
  <si>
    <t>131325　準備/整地費</t>
  </si>
  <si>
    <t>131328　準備/家屋調査(事前)</t>
  </si>
  <si>
    <t>131331　準備/家屋調査(事後)</t>
  </si>
  <si>
    <t>131334　準備/仮設乗り入れ口</t>
  </si>
  <si>
    <t>131337　準備/万能板看板ｼｰﾄ</t>
  </si>
  <si>
    <t>131340　準備/万能板看板ｼｰﾄ申請費</t>
  </si>
  <si>
    <t>131343　準備/地盤改良工事</t>
  </si>
  <si>
    <t>131346　準備/境界確認</t>
  </si>
  <si>
    <t>131349　準備/土壌調査費</t>
  </si>
  <si>
    <t>131352　準備/植樹移植復旧･撤去費</t>
  </si>
  <si>
    <t>131355　準備/設計図書製本</t>
  </si>
  <si>
    <t>131395　準備/その他</t>
  </si>
  <si>
    <t>131613　ﾘｰｽ/現場事務所備品</t>
  </si>
  <si>
    <t>131616　ﾘｰｽ/作業員詰所</t>
  </si>
  <si>
    <t>131619　ﾘｰｽ/作業員詰所備品</t>
  </si>
  <si>
    <t>131622　ﾘｰｽ/仮設ﾄｲﾚ</t>
  </si>
  <si>
    <t>131625　ﾘｰｽ/敷鉄板</t>
  </si>
  <si>
    <t>131628　ﾘｰｽ/ﾀﾜｰｸﾚｰﾝ</t>
  </si>
  <si>
    <t>131631　ﾘｰｽ/ﾀﾜｰｸﾚｰﾝ基礎</t>
  </si>
  <si>
    <t>131634　ﾘｰｽ/ﾀﾜｰｸﾚｰﾝ架台ﾘｰｽ基礎</t>
  </si>
  <si>
    <t>131637　ﾘｰｽ/ﾀﾜｰｸﾚｰﾝ旋回規制装置</t>
  </si>
  <si>
    <t>131640　ﾘｰｽ/ﾀﾜｰｸﾚｰﾝｸﾗｲﾐﾝｸﾞ</t>
  </si>
  <si>
    <t>131643　ﾘｰｽ/ﾛﾝｸﾞｽﾊﾟﾝ</t>
  </si>
  <si>
    <t>131646　ﾘｰｽ/防犯ｶﾒﾗ</t>
  </si>
  <si>
    <t>131649　ﾘｰｽ/測量機器</t>
  </si>
  <si>
    <t>131652　ﾘｰｽ/ﾉｯﾁﾀﾝｸ</t>
  </si>
  <si>
    <t>131655　ﾘｰｽ/高圧洗浄機</t>
  </si>
  <si>
    <t>131658　ﾘｰｽ/水中ﾎﾟﾝﾌﾟ</t>
  </si>
  <si>
    <t>131661　ﾘｰｽ/騒音振動計</t>
  </si>
  <si>
    <t>131664　ﾘｰｽ/内部足場</t>
  </si>
  <si>
    <t>131667　ﾘｰｽ/躯体工事用脚立足場</t>
  </si>
  <si>
    <t>131670　ﾘｰｽ/外装工事用脚立足場</t>
  </si>
  <si>
    <t>131673　ﾘｰｽ/内装工事用脚立足場</t>
  </si>
  <si>
    <t>131676　ﾘｰｽ/足場安全施設(親綱他)</t>
  </si>
  <si>
    <t>131679　ﾘｰｽ/工具</t>
  </si>
  <si>
    <t>131682　ﾘｰｽ/工事用看板安全標識</t>
  </si>
  <si>
    <t>131685　ﾘｰｽ/ｼｰｽﾞﾝ物</t>
  </si>
  <si>
    <t>131688　ﾘｰｽ/ｺﾋﾟｰ機(ｶｳﾝﾄ料･ｲﾝｸ含む)</t>
  </si>
  <si>
    <t>131695　ﾘｰｽ/その他</t>
  </si>
  <si>
    <t>131913　消耗/雑金物費</t>
  </si>
  <si>
    <t>131916　消耗/着工前看板</t>
  </si>
  <si>
    <t>131919　消耗/その他(材)</t>
  </si>
  <si>
    <t>132213　運搬/ﾚｯｶｰ代</t>
  </si>
  <si>
    <t>132216　運搬/現場発生屑廃材処分費</t>
  </si>
  <si>
    <t>132219　運搬費</t>
  </si>
  <si>
    <t>132295　運搬/その他</t>
  </si>
  <si>
    <t>132513　雑労/仮設電気工事費</t>
  </si>
  <si>
    <t>132516　雑労/仮設水道工事費</t>
  </si>
  <si>
    <t>132519　雑労/墨出し(躯体工事)</t>
  </si>
  <si>
    <t>132522　雑労/墨出し(内装)</t>
  </si>
  <si>
    <t>132525　雑労/墨出し(外装仕上)</t>
  </si>
  <si>
    <t>132528　雑労/墨出し(外構)</t>
  </si>
  <si>
    <t>132531　雑労/工事写真</t>
  </si>
  <si>
    <t>132534　雑労/竣工写真</t>
  </si>
  <si>
    <t>132537　雑労/警備員費(常駐)</t>
  </si>
  <si>
    <t>132540　雑労/警備員費(重点警備)</t>
  </si>
  <si>
    <t>132543　雑労/警備員費(ｽﾎﾟｯﾄ)</t>
  </si>
  <si>
    <t>132546　雑労/雑土工</t>
  </si>
  <si>
    <t>132549　雑労/工事中駐車料金</t>
  </si>
  <si>
    <t>132552　雑労/測量費</t>
  </si>
  <si>
    <t>132555　雑労/VOC濃度測定</t>
  </si>
  <si>
    <t>132595　雑労/その他</t>
  </si>
  <si>
    <t>132813　経費/電線養生費</t>
  </si>
  <si>
    <t>132816　経費/通信費</t>
  </si>
  <si>
    <t>132819　経費/仮設電気料金</t>
  </si>
  <si>
    <t>132822　経費/仮設水道料金</t>
  </si>
  <si>
    <t>132825　経費/仮設ｶﾞｽ料金</t>
  </si>
  <si>
    <t>132828　経費/現場事務所･駐車場家賃</t>
  </si>
  <si>
    <t>132831　経費/現場事務所(その他)</t>
  </si>
  <si>
    <t>132834　経費/現場事務所仮設(仕上･設備共)</t>
  </si>
  <si>
    <t>132837　経費/現場事務所用電気料金</t>
  </si>
  <si>
    <t>132840　経費/現場事務所用水道料金</t>
  </si>
  <si>
    <t>132843　経費/現場事務所用ｶﾞｽ料金</t>
  </si>
  <si>
    <t>132846　経費/施工図作成費</t>
  </si>
  <si>
    <t>132849　経費/PDF書籍化</t>
  </si>
  <si>
    <t>132852　経費/境界復旧費(事後)</t>
  </si>
  <si>
    <t>132855　経費/道路占用料･道路許可申請料</t>
  </si>
  <si>
    <t>132858　経費/仮設広告申請費</t>
  </si>
  <si>
    <t>132861　経費/保安協会申請費</t>
  </si>
  <si>
    <t>132864　経費/旅費交通費</t>
  </si>
  <si>
    <t>132867　経費/雑金物代</t>
  </si>
  <si>
    <t>132870　経費/電柱移設費</t>
  </si>
  <si>
    <t>132873　経費/飲食代</t>
  </si>
  <si>
    <t>132876　経費/食品代(軽減)</t>
  </si>
  <si>
    <t>132879　経費/交際費</t>
  </si>
  <si>
    <t>132882　経費/交際費(軽減)</t>
  </si>
  <si>
    <t>132885　経費/町会費</t>
  </si>
  <si>
    <t>132888　経費/消耗品</t>
  </si>
  <si>
    <t>132895　経費/経費</t>
  </si>
  <si>
    <t>231313　直接仮設工事</t>
  </si>
  <si>
    <t>231316　直接仮設(材)</t>
  </si>
  <si>
    <t>231319　直仮設/EV先行枠用先行足場</t>
  </si>
  <si>
    <t>231322　直仮設/左官ｺﾈ場屋根･囲い</t>
  </si>
  <si>
    <t>231325　直仮設/看板用足場</t>
  </si>
  <si>
    <t>231328　直仮設/資材置場用足場(ﾛｰﾘﾝｸﾞ)</t>
  </si>
  <si>
    <t>231331　直仮設/ｾｯﾄﾊﾞｯｸ足場</t>
  </si>
  <si>
    <t>231334　直仮設/朝礼看板掲示下地</t>
  </si>
  <si>
    <t>231337　直仮設/ｲﾒｰｼﾞｼｰﾄ掲示工事(ｼｰﾄ支給)</t>
  </si>
  <si>
    <t>231340　直仮設/台風養生</t>
  </si>
  <si>
    <t>231395　直仮設/その他工事</t>
  </si>
  <si>
    <t>231397　直仮設/その他(材)</t>
  </si>
  <si>
    <t>231613　土工事</t>
  </si>
  <si>
    <t>231616　土工(材)</t>
  </si>
  <si>
    <t>231619　土工/ﾃﾞｨｰﾌﾟｳｪﾙ簡易井戸透水管(材)</t>
  </si>
  <si>
    <t>231622　土工/ﾃﾞｨｰﾌﾟｳｪﾙ簡易井戸砕石(材)</t>
  </si>
  <si>
    <t>231625　土工/ﾃﾞｨｰﾌﾟｳｪﾙ簡易井戸掘削(手)</t>
  </si>
  <si>
    <t>231628　土工/山留周囲落下防止手摺工事</t>
  </si>
  <si>
    <t>231631　土工/横矢板(材)</t>
  </si>
  <si>
    <t>231634　土工/簡易土留め(材)</t>
  </si>
  <si>
    <t>231637　土工/防音対策工事</t>
  </si>
  <si>
    <t>231640　土工/水替え配管工事</t>
  </si>
  <si>
    <t>231643　土工/山留工事</t>
  </si>
  <si>
    <t>231646　土工/山留(材)</t>
  </si>
  <si>
    <t>231649　土工/産廃処理費(残土)</t>
  </si>
  <si>
    <t>231652　土工/排水工事</t>
  </si>
  <si>
    <t>231655　土工/地中障害撤去工事</t>
  </si>
  <si>
    <t>231658　土工/鉄骨建方用通路(一次埋戻し)</t>
  </si>
  <si>
    <t>231695　土工/その他工事</t>
  </si>
  <si>
    <t>231697　土工/その他(材)</t>
  </si>
  <si>
    <t>231913　地業/杭工事</t>
  </si>
  <si>
    <t>231916　地業/杭工(材)</t>
  </si>
  <si>
    <t>231919　地業/杭鉄筋</t>
  </si>
  <si>
    <t>231922　地業/杭ｺﾝｸﾘｰﾄ</t>
  </si>
  <si>
    <t>231925　地業/杭ｺﾝｸﾘｰﾄ試験</t>
  </si>
  <si>
    <t>231928　地業/杭頭処理工事</t>
  </si>
  <si>
    <t>231931　地業/産廃処理費(杭残土)</t>
  </si>
  <si>
    <t>231934　地業/地盤改良工事</t>
  </si>
  <si>
    <t>231937　地業/排水工事</t>
  </si>
  <si>
    <t>231995　地業/その他工事</t>
  </si>
  <si>
    <t>231997　地業/その他(材)</t>
  </si>
  <si>
    <t>232213　ｺﾝｸﾘｰﾄ(材)</t>
  </si>
  <si>
    <t>232216　ｺﾝｸﾘｰﾄ工事</t>
  </si>
  <si>
    <t>232219　ｺﾝｸﾘ/ﾎﾟﾝﾌﾟ車</t>
  </si>
  <si>
    <t>232222　ｺﾝｸﾘ/ﾎﾟﾝﾌﾟ車前日配管･最終解体</t>
  </si>
  <si>
    <t>232225　ｺﾝｸﾘ/試験</t>
  </si>
  <si>
    <t>232228　ｺﾝｸﾘ/骨材試験</t>
  </si>
  <si>
    <t>232231　ｺﾝｸﾘ/PC工事</t>
  </si>
  <si>
    <t>232234　ｺﾝｸﾘ/PC(材）</t>
  </si>
  <si>
    <t>232295　ｺﾝｸﾘ/その他工事</t>
  </si>
  <si>
    <t>232297　ｺﾝｸﾘ/その他(材)</t>
  </si>
  <si>
    <t>232513　型枠工事</t>
  </si>
  <si>
    <t>232516　型枠(材)</t>
  </si>
  <si>
    <t>232519　型枠/PC据付工事(手)</t>
  </si>
  <si>
    <t>232522　型枠/PC据付用仮設資材(材)</t>
  </si>
  <si>
    <t>232525　型枠/ﾎﾞｲﾄﾞｽﾗﾌﾞ(材)</t>
  </si>
  <si>
    <t>232528　型枠/ﾋﾟﾝﾎﾟｲﾝﾄ計算費</t>
  </si>
  <si>
    <t>232531　型枠/親墨出しﾄﾗﾝｼｯﾄ(材)</t>
  </si>
  <si>
    <t>232534　型枠/ﾙｰﾌﾟﾎﾞﾝﾄﾞﾀﾌﾊﾞｲﾝﾀﾞｰ(材)</t>
  </si>
  <si>
    <t>232537　型枠/構造ｽﾘｯﾄ(材)</t>
  </si>
  <si>
    <t>232540　型枠/打込み断熱材(材)</t>
  </si>
  <si>
    <t>232595　型枠/その他工事</t>
  </si>
  <si>
    <t>232597　型枠/その他(材)</t>
  </si>
  <si>
    <t>232813　鉄筋(材)</t>
  </si>
  <si>
    <t>232816　鉄筋工事</t>
  </si>
  <si>
    <t>232819　鉄筋/荷揚げ開口補強(手)</t>
  </si>
  <si>
    <t>232822　鉄筋/荷揚げ開口補強(材)</t>
  </si>
  <si>
    <t>232825　鉄筋/荷揚げ開口閉塞鍛冶工(手)</t>
  </si>
  <si>
    <t>232828　鉄筋/構造ｽﾘｯﾄ用補強筋(材)</t>
  </si>
  <si>
    <t>232831　鉄筋/ｽﾘｰﾌﾞ補強筋(材)</t>
  </si>
  <si>
    <t>232834　鉄筋/超音波試験</t>
  </si>
  <si>
    <t>232895　鉄筋/その他工事</t>
  </si>
  <si>
    <t>232897　鉄筋/その他(材)</t>
  </si>
  <si>
    <t>233113　鉄骨工事</t>
  </si>
  <si>
    <t>233116　鉄骨/ﾃﾞｯｷ工事</t>
  </si>
  <si>
    <t>233119　鉄骨/仮設工事</t>
  </si>
  <si>
    <t>233122　鉄骨/建方重機工事</t>
  </si>
  <si>
    <t>233125　鉄骨/ｽﾘｰﾌﾞ補強(材)</t>
  </si>
  <si>
    <t>233128　鉄骨/ｽﾘｰﾌﾞ廻り耐火被覆補助剤工事</t>
  </si>
  <si>
    <t>233131　鉄骨/ｽﾘｰﾌﾞ廻り耐火被覆補助剤(材)</t>
  </si>
  <si>
    <t>233134　鉄骨/ﾃﾞｯｷ床ｽﾘｰﾌﾞ補強工事</t>
  </si>
  <si>
    <t>233137　鉄骨/ﾃﾞｯｷ床ｽﾘｰﾌﾞ補強(材)</t>
  </si>
  <si>
    <t>233140　鉄骨/超音波試験</t>
  </si>
  <si>
    <t>233143　鉄骨/耐火間仕切り先行下地工事</t>
  </si>
  <si>
    <t>233146　鉄骨/ALC補強下地工事</t>
  </si>
  <si>
    <t>233149　鉄骨/ｻｯｼ取付用下地工事</t>
  </si>
  <si>
    <t>233152　鉄骨/EV廻り開口補強工事</t>
  </si>
  <si>
    <t>233155　鉄骨/ﾙｰﾌﾄﾞﾚﾝ取付工事</t>
  </si>
  <si>
    <t>233158　鉄骨/耐火被覆工事</t>
  </si>
  <si>
    <t>233195　鉄骨/その他工事</t>
  </si>
  <si>
    <t>233197　鉄骨/その他(材)</t>
  </si>
  <si>
    <t>233413　組積/ALC工事</t>
  </si>
  <si>
    <t>233416　組積/押出成形ｾﾒﾝﾄ板(材)</t>
  </si>
  <si>
    <t>233419　組積/CB工事</t>
  </si>
  <si>
    <t>233495　組積/その他工事</t>
  </si>
  <si>
    <t>233497　組積/その他(材)</t>
  </si>
  <si>
    <t>233713　防水工事</t>
  </si>
  <si>
    <t>233716　防水(材)</t>
  </si>
  <si>
    <t>233719　防水/基礎地中梁ｾﾊﾟ廻塗膜防水工事</t>
  </si>
  <si>
    <t>233722　防水/ｼｰﾘﾝｸﾞ工事</t>
  </si>
  <si>
    <t>233725　防水/荷揚げ開口塗膜防水工事</t>
  </si>
  <si>
    <t>233728　防水/住戸内隙間ｼｰﾙ工事</t>
  </si>
  <si>
    <t>233731　防水/外部大判ﾀｲﾙ石化粧目地ｼｰﾙ工事</t>
  </si>
  <si>
    <t>233795　防水/その他工事</t>
  </si>
  <si>
    <t>233797　防水/その他(材)</t>
  </si>
  <si>
    <t>234013　樋工事</t>
  </si>
  <si>
    <t>234016　樋工(材)</t>
  </si>
  <si>
    <t>234019　屋根工事</t>
  </si>
  <si>
    <t>234022　屋根(材)</t>
  </si>
  <si>
    <t>234095　屋根樋/その他工事</t>
  </si>
  <si>
    <t>234097　屋根樋/その他(材)</t>
  </si>
  <si>
    <t>234313　金属工事</t>
  </si>
  <si>
    <t>234316　金属/打込金物(材)</t>
  </si>
  <si>
    <t>234319　金属/製作金物工事</t>
  </si>
  <si>
    <t>234322　金属/避難･消防工事</t>
  </si>
  <si>
    <t>234325　金属/駐輪工事</t>
  </si>
  <si>
    <t>234328　金属/ｻｲﾝ工事</t>
  </si>
  <si>
    <t>234331　金属/宅配ﾎﾞｯｸｽ工事</t>
  </si>
  <si>
    <t>234334　金属/EXP.J工事</t>
  </si>
  <si>
    <t>234395　金属/その他工事</t>
  </si>
  <si>
    <t>234397　金属/その他(材)</t>
  </si>
  <si>
    <t>234613　左官工事</t>
  </si>
  <si>
    <t>234616　左官(材)</t>
  </si>
  <si>
    <t>234695　左官/その他工事</t>
  </si>
  <si>
    <t>234697　左官/その他(材)</t>
  </si>
  <si>
    <t>234913　木工事</t>
  </si>
  <si>
    <t>234916　木工(材)</t>
  </si>
  <si>
    <t>234919　木工/枠･額縁工事</t>
  </si>
  <si>
    <t>234922　木工/枠･額縁(手)</t>
  </si>
  <si>
    <t>234925　木工/枠･額縁(材)</t>
  </si>
  <si>
    <t>234928　木工/家具工事</t>
  </si>
  <si>
    <t>234931　木工/家具(手)</t>
  </si>
  <si>
    <t>234934　木工/家具(材)</t>
  </si>
  <si>
    <t>234937　木工/ﾙﾈｽ工事</t>
  </si>
  <si>
    <t>234940　木工/ﾙﾈｽ(手)</t>
  </si>
  <si>
    <t>234943　木工/ﾙﾈｽ(材)</t>
  </si>
  <si>
    <t>234995　木工/その他工事</t>
  </si>
  <si>
    <t>234997　木工/その他(材)</t>
  </si>
  <si>
    <t>235213　石工事</t>
  </si>
  <si>
    <t>235216　石工(材)</t>
  </si>
  <si>
    <t>235295　石工/その他工事</t>
  </si>
  <si>
    <t>235297　石工/その他(材)</t>
  </si>
  <si>
    <t>235513　ﾀｲﾙ工事</t>
  </si>
  <si>
    <t>235516　ﾀｲﾙ(材)</t>
  </si>
  <si>
    <t>235519　ﾀｲﾙ/超高圧洗浄工事</t>
  </si>
  <si>
    <t>235595　ﾀｲﾙ/その他工事</t>
  </si>
  <si>
    <t>235597　ﾀｲﾙ/その他(材)</t>
  </si>
  <si>
    <t>235813　金属製建具工事</t>
  </si>
  <si>
    <t>235816　金建/ｱﾙﾐﾆｳﾑ製建具工事</t>
  </si>
  <si>
    <t>235819　金建/鋼製建具工事</t>
  </si>
  <si>
    <t>235822　金建/自動ﾄﾞｱ工事</t>
  </si>
  <si>
    <t>235825　金建/ｽﾃﾝﾚｽ製建具工事</t>
  </si>
  <si>
    <t>235828　金建/軽量鋼製建具工事</t>
  </si>
  <si>
    <t>235831　金建/ｼｬｯﾀｰ工事</t>
  </si>
  <si>
    <t>235834　金建/予備ｼﾘﾝﾀﾞｰ(材)</t>
  </si>
  <si>
    <t>235837　金建/非接触ｷｰ工事</t>
  </si>
  <si>
    <t>235840　金建/ﾊﾟｰﾃｨｼｮﾝ工事</t>
  </si>
  <si>
    <t>235895　金建/その他工事</t>
  </si>
  <si>
    <t>235897　金建/その他(材)</t>
  </si>
  <si>
    <t>236113　木製建具工事</t>
  </si>
  <si>
    <t>236116　木製建具(材)</t>
  </si>
  <si>
    <t>236119　木建/ﾄｲﾚﾌﾞｰｽ工事</t>
  </si>
  <si>
    <t>236195　木建/その他工事</t>
  </si>
  <si>
    <t>236197　木建/その他(材)</t>
  </si>
  <si>
    <t>236413　硝子工事</t>
  </si>
  <si>
    <t>236416　硝子/ｶﾞﾗｽﾌﾞﾛｯｸ</t>
  </si>
  <si>
    <t>236419　硝子/鏡工事</t>
  </si>
  <si>
    <t>236422　硝子/ｷｯﾁﾝｺﾝﾛ前耐熱ｶﾞﾗｽ工事</t>
  </si>
  <si>
    <t>236425　硝子/姿見鏡(材)</t>
  </si>
  <si>
    <t>236495　硝子/その他工事</t>
  </si>
  <si>
    <t>236497　硝子/その他(材)</t>
  </si>
  <si>
    <t>236713　塗装工事</t>
  </si>
  <si>
    <t>236795　塗装/その他工事</t>
  </si>
  <si>
    <t>236797　塗装/その他(材)</t>
  </si>
  <si>
    <t>237013　内外装仕上</t>
  </si>
  <si>
    <t>237016　内外装仕上(材)</t>
  </si>
  <si>
    <t>237019　内外/ﾌﾛｰﾘﾝｸﾞ工事</t>
  </si>
  <si>
    <t>237022　内外/耐火間仕切工事</t>
  </si>
  <si>
    <t>237025　内外/軽鉄工事</t>
  </si>
  <si>
    <t>237028　内外/ｳﾚﾀﾝ工事</t>
  </si>
  <si>
    <t>237031　内外/GL工事</t>
  </si>
  <si>
    <t>237095　内外/その他工事</t>
  </si>
  <si>
    <t>237097　内外/その他(材)</t>
  </si>
  <si>
    <t>237313　住設工事</t>
  </si>
  <si>
    <t>237316　住設(材)</t>
  </si>
  <si>
    <t>237319　住設/電気式浴室乾燥機(材)</t>
  </si>
  <si>
    <t>237322　住設/ﾙﾈｽUB基礎工事</t>
  </si>
  <si>
    <t>237325　住設/ｳｫｼｭﾚｯﾄ(材)</t>
  </si>
  <si>
    <t>237395　住設/その他工事</t>
  </si>
  <si>
    <t>237397　住設/その他(材)</t>
  </si>
  <si>
    <t>237613　雑工/美装工事</t>
  </si>
  <si>
    <t>237616　雑工/ﾃｽﾄﾙｰﾑ美装工事</t>
  </si>
  <si>
    <t>237619　雑工/引渡前最終美装工事</t>
  </si>
  <si>
    <t>237622　雑工/各検査前美装工事</t>
  </si>
  <si>
    <t>237695　雑工/その他工事</t>
  </si>
  <si>
    <t>237697　雑工/その他(材)</t>
  </si>
  <si>
    <t>237913　ﾙﾈｽ工事</t>
  </si>
  <si>
    <t>237916　ﾙﾈｽ(材)</t>
  </si>
  <si>
    <t>237919　ﾙﾈｽﾊｯﾁ</t>
  </si>
  <si>
    <t>237995　ﾙﾈｽ/その他工事</t>
  </si>
  <si>
    <t>237997　ﾙﾈｽ/その他(材)</t>
  </si>
  <si>
    <t>331313　電気設備工事</t>
  </si>
  <si>
    <t>331316　電気/ITV工事</t>
  </si>
  <si>
    <t>331395　電気/その他工事</t>
  </si>
  <si>
    <t>361313　給排水設備工事</t>
  </si>
  <si>
    <t>361395　給排水/その他工事</t>
  </si>
  <si>
    <t>391313　瓦斯/配管工事</t>
  </si>
  <si>
    <t>391316　瓦斯/機器工事</t>
  </si>
  <si>
    <t>391395　瓦斯/その他工事</t>
  </si>
  <si>
    <t>421313　空調設備工事</t>
  </si>
  <si>
    <t>421316　空調設備(材)</t>
  </si>
  <si>
    <t>421322　空調/IOT対応機器工事</t>
  </si>
  <si>
    <t>421395　空調/その他工事</t>
  </si>
  <si>
    <t>421397　空調/その他(材)</t>
  </si>
  <si>
    <t>451313　昇降設備工事</t>
  </si>
  <si>
    <t>451316　昇降/立体駐車場設備工事</t>
  </si>
  <si>
    <t>451395　昇降/その他工事</t>
  </si>
  <si>
    <t>481313　外構/舗装工事</t>
  </si>
  <si>
    <t>481316　外構/囲障工事</t>
  </si>
  <si>
    <t>481319　外構/雨水排水工事</t>
  </si>
  <si>
    <t>481322　外構/工作物工事</t>
  </si>
  <si>
    <t>481325　外構/植栽工事</t>
  </si>
  <si>
    <t>481395　外構/その他工事</t>
  </si>
  <si>
    <t>481397　外構/その他(材)</t>
  </si>
  <si>
    <t>511313　解体工事</t>
  </si>
  <si>
    <t>511316　解体(材)</t>
  </si>
  <si>
    <t>511395　解体/その他工事</t>
  </si>
  <si>
    <t>511397　解体/その他(材)</t>
  </si>
  <si>
    <t>541313　設計費</t>
  </si>
  <si>
    <t>541316　監理費</t>
  </si>
  <si>
    <t>541395　設計/その他</t>
  </si>
  <si>
    <t>541397　監理/その他</t>
  </si>
  <si>
    <t>571313　改修工事</t>
  </si>
  <si>
    <t>571316　改修(材)</t>
  </si>
  <si>
    <t>571319　改修/ﾘﾌｫｰﾑ工事</t>
  </si>
  <si>
    <t>571322　改修/ﾘﾌｫｰﾑ(材)</t>
  </si>
  <si>
    <t>571395　改修/その他工事</t>
  </si>
  <si>
    <t>571397　改修/その他(材)</t>
  </si>
  <si>
    <t>601313　追加工事</t>
  </si>
  <si>
    <t>601316　追加(材)</t>
  </si>
  <si>
    <t>601395　追加/その他工事</t>
  </si>
  <si>
    <t>601397　追加/その他(材)</t>
  </si>
  <si>
    <t>831313　人件費/所長</t>
  </si>
  <si>
    <t>831316　人件費/係員</t>
  </si>
  <si>
    <t>831319　人件費/設備</t>
  </si>
  <si>
    <t>831322　人件費/一般</t>
  </si>
  <si>
    <t>831325　人件費/派遣</t>
  </si>
  <si>
    <t>831328　人件費/事務</t>
  </si>
  <si>
    <t>831395　人件費/その他</t>
  </si>
  <si>
    <t>831613　労災保険料</t>
  </si>
  <si>
    <t>831616　建設工事保険料</t>
  </si>
  <si>
    <t>831619　事務所火災保険料</t>
  </si>
  <si>
    <t>831622　瑕疵担保保険料</t>
  </si>
  <si>
    <t>831695　保険料/その他</t>
  </si>
  <si>
    <t>831913　各種工事検査料</t>
  </si>
  <si>
    <t>831916　瑕疵検査手数料</t>
  </si>
  <si>
    <t>831919　鉄筋検査代(第三者機関)</t>
  </si>
  <si>
    <t>831995　検査料/その他</t>
  </si>
  <si>
    <t>消費税率</t>
    <rPh sb="0" eb="4">
      <t>ショウヒゼイリツ</t>
    </rPh>
    <phoneticPr fontId="2"/>
  </si>
  <si>
    <t>金額（税抜）</t>
    <rPh sb="0" eb="2">
      <t>キンガク</t>
    </rPh>
    <rPh sb="3" eb="5">
      <t>ゼイヌキ</t>
    </rPh>
    <phoneticPr fontId="2"/>
  </si>
  <si>
    <t>ゴミ処理代</t>
    <rPh sb="2" eb="5">
      <t>ショリダイ</t>
    </rPh>
    <phoneticPr fontId="2"/>
  </si>
  <si>
    <t>税区分</t>
    <rPh sb="0" eb="3">
      <t>ゼイクブン</t>
    </rPh>
    <phoneticPr fontId="2"/>
  </si>
  <si>
    <t>税区分別内訳</t>
    <rPh sb="0" eb="3">
      <t>ゼイクブン</t>
    </rPh>
    <rPh sb="3" eb="4">
      <t>ベツ</t>
    </rPh>
    <rPh sb="4" eb="6">
      <t>ウチワケ</t>
    </rPh>
    <phoneticPr fontId="2"/>
  </si>
  <si>
    <t>請求書　税区分別内訳</t>
    <rPh sb="0" eb="3">
      <t>セイキュウショ</t>
    </rPh>
    <rPh sb="4" eb="7">
      <t>ゼイクブン</t>
    </rPh>
    <rPh sb="7" eb="8">
      <t>ベツ</t>
    </rPh>
    <rPh sb="8" eb="10">
      <t>ウチワケ</t>
    </rPh>
    <phoneticPr fontId="2"/>
  </si>
  <si>
    <t>税 区 分</t>
    <rPh sb="0" eb="1">
      <t>ゼイ</t>
    </rPh>
    <rPh sb="2" eb="3">
      <t>ク</t>
    </rPh>
    <rPh sb="4" eb="5">
      <t>ブン</t>
    </rPh>
    <phoneticPr fontId="2"/>
  </si>
  <si>
    <t>9桁、数字のみ</t>
    <rPh sb="1" eb="2">
      <t>ケタ</t>
    </rPh>
    <rPh sb="3" eb="5">
      <t>スウジ</t>
    </rPh>
    <phoneticPr fontId="2"/>
  </si>
  <si>
    <t>請求日(締切日)</t>
    <rPh sb="4" eb="6">
      <t>シメキリ</t>
    </rPh>
    <rPh sb="6" eb="7">
      <t>ビ</t>
    </rPh>
    <phoneticPr fontId="2"/>
  </si>
  <si>
    <t>請求日(締切日)</t>
    <phoneticPr fontId="2"/>
  </si>
  <si>
    <t>単価契約№</t>
    <rPh sb="0" eb="2">
      <t>タンカ</t>
    </rPh>
    <rPh sb="2" eb="4">
      <t>ケイヤク</t>
    </rPh>
    <rPh sb="4" eb="5">
      <t>ブンショ</t>
    </rPh>
    <phoneticPr fontId="2"/>
  </si>
  <si>
    <t>単価契約№</t>
    <rPh sb="0" eb="2">
      <t>タンカ</t>
    </rPh>
    <rPh sb="2" eb="4">
      <t>ケイヤク</t>
    </rPh>
    <phoneticPr fontId="2"/>
  </si>
  <si>
    <t>単価契約№は、締結済の注文書をご確認ください、不明な場合は、担当者にお問い合わせください</t>
    <rPh sb="0" eb="2">
      <t>タンカ</t>
    </rPh>
    <rPh sb="2" eb="4">
      <t>ケイヤク</t>
    </rPh>
    <rPh sb="7" eb="10">
      <t>テイケツズ</t>
    </rPh>
    <rPh sb="11" eb="14">
      <t>チュウモンショ</t>
    </rPh>
    <rPh sb="16" eb="18">
      <t>カクニン</t>
    </rPh>
    <rPh sb="23" eb="25">
      <t>フメイ</t>
    </rPh>
    <rPh sb="26" eb="28">
      <t>バアイ</t>
    </rPh>
    <rPh sb="30" eb="33">
      <t>タントウシャ</t>
    </rPh>
    <rPh sb="35" eb="36">
      <t>ト</t>
    </rPh>
    <rPh sb="37" eb="38">
      <t>ア</t>
    </rPh>
    <phoneticPr fontId="2"/>
  </si>
  <si>
    <t>※単価契約№は、2023年10月1日以降に締結する単価契約書の注文書№を入力してください</t>
    <rPh sb="1" eb="5">
      <t>タンカケイヤク</t>
    </rPh>
    <rPh sb="12" eb="13">
      <t>ネン</t>
    </rPh>
    <rPh sb="15" eb="16">
      <t>ガツ</t>
    </rPh>
    <rPh sb="17" eb="18">
      <t>ニチ</t>
    </rPh>
    <rPh sb="18" eb="20">
      <t>イコウ</t>
    </rPh>
    <rPh sb="21" eb="23">
      <t>テイケツ</t>
    </rPh>
    <rPh sb="25" eb="27">
      <t>タンカ</t>
    </rPh>
    <rPh sb="27" eb="29">
      <t>ケイヤク</t>
    </rPh>
    <rPh sb="29" eb="30">
      <t>ショ</t>
    </rPh>
    <rPh sb="31" eb="34">
      <t>チュウモンショ</t>
    </rPh>
    <rPh sb="36" eb="38">
      <t>ニュウリョク</t>
    </rPh>
    <phoneticPr fontId="2"/>
  </si>
  <si>
    <t>　2023年9月30日までに締結している分の請求書には、単価契約№は入力不要です。</t>
    <rPh sb="5" eb="6">
      <t>ネン</t>
    </rPh>
    <rPh sb="7" eb="8">
      <t>ガツ</t>
    </rPh>
    <rPh sb="10" eb="11">
      <t>ニチ</t>
    </rPh>
    <rPh sb="14" eb="16">
      <t>テイケツ</t>
    </rPh>
    <rPh sb="20" eb="21">
      <t>ブン</t>
    </rPh>
    <rPh sb="22" eb="25">
      <t>セイキュウショ</t>
    </rPh>
    <rPh sb="28" eb="32">
      <t>タンカケイヤク</t>
    </rPh>
    <rPh sb="34" eb="36">
      <t>ニュウリョク</t>
    </rPh>
    <rPh sb="36" eb="38">
      <t>フヨウ</t>
    </rPh>
    <phoneticPr fontId="2"/>
  </si>
  <si>
    <t>請求書の工事№を入力してください（主は、2桁-4桁から、6桁に変更）</t>
    <rPh sb="0" eb="3">
      <t>ホンセイキュウショ</t>
    </rPh>
    <rPh sb="4" eb="6">
      <t>コウジ</t>
    </rPh>
    <rPh sb="8" eb="10">
      <t>ニュウリョク</t>
    </rPh>
    <rPh sb="17" eb="18">
      <t>シュ</t>
    </rPh>
    <rPh sb="21" eb="22">
      <t>ケタ</t>
    </rPh>
    <rPh sb="24" eb="25">
      <t>ケタ</t>
    </rPh>
    <rPh sb="29" eb="30">
      <t>ケタ</t>
    </rPh>
    <rPh sb="31" eb="33">
      <t>ヘンコウ</t>
    </rPh>
    <phoneticPr fontId="2"/>
  </si>
  <si>
    <t>大阪府大阪市中央区南船場１丁目１８番１１号</t>
  </si>
  <si>
    <t>信和ホールディングス株式会社</t>
    <rPh sb="0" eb="2">
      <t>シンワ</t>
    </rPh>
    <rPh sb="10" eb="14">
      <t>カブシキガイシャ</t>
    </rPh>
    <phoneticPr fontId="2"/>
  </si>
  <si>
    <t>06-6265-4840</t>
  </si>
  <si>
    <t>06-6265-4850</t>
  </si>
  <si>
    <t>信和　太郎</t>
    <rPh sb="0" eb="2">
      <t>シンワ</t>
    </rPh>
    <rPh sb="3" eb="5">
      <t>タロウ</t>
    </rPh>
    <phoneticPr fontId="2"/>
  </si>
  <si>
    <t>中央区南船場マンション新築工事</t>
    <rPh sb="0" eb="2">
      <t>チュウオウ</t>
    </rPh>
    <rPh sb="2" eb="3">
      <t>ク</t>
    </rPh>
    <rPh sb="3" eb="6">
      <t>ミナミセンバ</t>
    </rPh>
    <rPh sb="11" eb="13">
      <t>シンチク</t>
    </rPh>
    <rPh sb="13" eb="15">
      <t>コウジ</t>
    </rPh>
    <phoneticPr fontId="2"/>
  </si>
  <si>
    <t>大阪府大阪市中央区南船場１丁目１８番１１号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ミナミセンバ</t>
    </rPh>
    <rPh sb="13" eb="15">
      <t>チョウメ</t>
    </rPh>
    <rPh sb="17" eb="18">
      <t>バン</t>
    </rPh>
    <rPh sb="20" eb="21">
      <t>ゴウ</t>
    </rPh>
    <phoneticPr fontId="2"/>
  </si>
  <si>
    <t>登録番号</t>
    <rPh sb="0" eb="2">
      <t>トウロク</t>
    </rPh>
    <rPh sb="2" eb="4">
      <t>バンゴウ</t>
    </rPh>
    <phoneticPr fontId="2"/>
  </si>
  <si>
    <t>登録番号</t>
    <rPh sb="0" eb="4">
      <t>トウロクバンゴウ</t>
    </rPh>
    <phoneticPr fontId="2"/>
  </si>
  <si>
    <t>「T」より後ろの登録番号を入力してください</t>
    <rPh sb="5" eb="6">
      <t>ウシ</t>
    </rPh>
    <rPh sb="8" eb="10">
      <t>トウロク</t>
    </rPh>
    <rPh sb="10" eb="12">
      <t>バンゴウ</t>
    </rPh>
    <rPh sb="13" eb="15">
      <t>ニュウリョク</t>
    </rPh>
    <phoneticPr fontId="2"/>
  </si>
  <si>
    <t>登録番号を登録されていない場合は、空白のままにしておいください</t>
  </si>
  <si>
    <t>　③　注文書締結分（単価契約は除く）は、別請求書作成データ「外注請求用」で発行してください。</t>
    <rPh sb="3" eb="6">
      <t>チュウモンショ</t>
    </rPh>
    <rPh sb="6" eb="9">
      <t>テイケツブン</t>
    </rPh>
    <rPh sb="10" eb="12">
      <t>タンカ</t>
    </rPh>
    <rPh sb="12" eb="14">
      <t>ケイヤク</t>
    </rPh>
    <rPh sb="15" eb="16">
      <t>ノゾ</t>
    </rPh>
    <rPh sb="20" eb="21">
      <t>ベツ</t>
    </rPh>
    <rPh sb="21" eb="24">
      <t>セイキュウショ</t>
    </rPh>
    <rPh sb="24" eb="26">
      <t>サクセイ</t>
    </rPh>
    <rPh sb="30" eb="35">
      <t>ガイチュウセイキュウヨウ</t>
    </rPh>
    <rPh sb="37" eb="39">
      <t>ハッコウ</t>
    </rPh>
    <phoneticPr fontId="2"/>
  </si>
  <si>
    <t>　印刷：「請求書_材料その他用（提出用）」から、請求書のみを印刷する</t>
    <rPh sb="1" eb="3">
      <t>インサツ</t>
    </rPh>
    <rPh sb="9" eb="11">
      <t>ザイリョウ</t>
    </rPh>
    <rPh sb="13" eb="14">
      <t>タ</t>
    </rPh>
    <rPh sb="24" eb="27">
      <t>セイキュウショ</t>
    </rPh>
    <rPh sb="30" eb="32">
      <t>インサツ</t>
    </rPh>
    <phoneticPr fontId="2"/>
  </si>
  <si>
    <t>住所（1行目）</t>
    <rPh sb="0" eb="2">
      <t>ジュウショ</t>
    </rPh>
    <rPh sb="4" eb="6">
      <t>ギョウメ</t>
    </rPh>
    <phoneticPr fontId="2"/>
  </si>
  <si>
    <t>住所（2行目）</t>
    <rPh sb="0" eb="2">
      <t>ジュウショ</t>
    </rPh>
    <rPh sb="4" eb="6">
      <t>ギョウメ</t>
    </rPh>
    <phoneticPr fontId="2"/>
  </si>
  <si>
    <t>会社名（1行目）</t>
    <rPh sb="0" eb="3">
      <t>カイシャメイ</t>
    </rPh>
    <phoneticPr fontId="2"/>
  </si>
  <si>
    <t>会社名（2行目）</t>
    <rPh sb="0" eb="3">
      <t>カイシャメイ</t>
    </rPh>
    <phoneticPr fontId="2"/>
  </si>
  <si>
    <t>発行元の担当者名を入力してください</t>
    <rPh sb="0" eb="3">
      <t>ハッコウモト</t>
    </rPh>
    <rPh sb="4" eb="8">
      <t>タントウシャメイ</t>
    </rPh>
    <rPh sb="9" eb="11">
      <t>ニュウリョク</t>
    </rPh>
    <phoneticPr fontId="2"/>
  </si>
  <si>
    <t>請求書発行元の担当者名</t>
    <rPh sb="0" eb="3">
      <t>セイキュウショ</t>
    </rPh>
    <rPh sb="3" eb="5">
      <t>ハッコウ</t>
    </rPh>
    <rPh sb="5" eb="6">
      <t>モト</t>
    </rPh>
    <rPh sb="7" eb="11">
      <t>タントウシャメイ</t>
    </rPh>
    <phoneticPr fontId="2"/>
  </si>
  <si>
    <t>単価契約№（注文書№）</t>
    <rPh sb="0" eb="2">
      <t>タンカ</t>
    </rPh>
    <rPh sb="2" eb="4">
      <t>ケイヤク</t>
    </rPh>
    <rPh sb="6" eb="9">
      <t>チュウモンショ</t>
    </rPh>
    <phoneticPr fontId="2"/>
  </si>
  <si>
    <t>単価契約締結済のみ、請求書の注文書№を入力してください</t>
    <rPh sb="0" eb="4">
      <t>タンカケイヤク</t>
    </rPh>
    <rPh sb="4" eb="6">
      <t>テイケツ</t>
    </rPh>
    <rPh sb="6" eb="7">
      <t>ズ</t>
    </rPh>
    <rPh sb="10" eb="13">
      <t>ホンセイキュウショ</t>
    </rPh>
    <rPh sb="14" eb="17">
      <t>チュウモンショ</t>
    </rPh>
    <rPh sb="19" eb="21">
      <t>ニュウリョク</t>
    </rPh>
    <phoneticPr fontId="2"/>
  </si>
  <si>
    <t>工事担当者</t>
    <rPh sb="0" eb="2">
      <t>コウジ</t>
    </rPh>
    <rPh sb="2" eb="5">
      <t>タントウシャ</t>
    </rPh>
    <phoneticPr fontId="2"/>
  </si>
  <si>
    <t>請求書の工事担当者名を入力してください</t>
    <rPh sb="0" eb="3">
      <t>ホンセイキュウショ</t>
    </rPh>
    <rPh sb="4" eb="6">
      <t>コウジ</t>
    </rPh>
    <rPh sb="6" eb="9">
      <t>タントウシャ</t>
    </rPh>
    <rPh sb="9" eb="10">
      <t>メイ</t>
    </rPh>
    <rPh sb="11" eb="13">
      <t>ニュウリョク</t>
    </rPh>
    <phoneticPr fontId="2"/>
  </si>
  <si>
    <t>信和建設の担当者名</t>
    <rPh sb="0" eb="2">
      <t>シンワ</t>
    </rPh>
    <rPh sb="2" eb="4">
      <t>ケンセツ</t>
    </rPh>
    <rPh sb="5" eb="8">
      <t>タントウシャ</t>
    </rPh>
    <rPh sb="8" eb="9">
      <t>メイ</t>
    </rPh>
    <phoneticPr fontId="2"/>
  </si>
  <si>
    <t>住所（2行目）</t>
    <rPh sb="0" eb="2">
      <t>ジュウショ</t>
    </rPh>
    <phoneticPr fontId="2"/>
  </si>
  <si>
    <t>信和　次郎</t>
    <rPh sb="0" eb="2">
      <t>ノブカズ</t>
    </rPh>
    <rPh sb="3" eb="5">
      <t>ジロウ</t>
    </rPh>
    <phoneticPr fontId="2"/>
  </si>
  <si>
    <t>備考（1行目）</t>
    <rPh sb="0" eb="2">
      <t>ビコウ</t>
    </rPh>
    <rPh sb="4" eb="6">
      <t>ギョウメ</t>
    </rPh>
    <phoneticPr fontId="2"/>
  </si>
  <si>
    <t>備考（2行目）</t>
    <rPh sb="0" eb="2">
      <t>ビコウ</t>
    </rPh>
    <rPh sb="4" eb="6">
      <t>ギョウメ</t>
    </rPh>
    <phoneticPr fontId="2"/>
  </si>
  <si>
    <t>備考（3行目）</t>
    <rPh sb="0" eb="2">
      <t>ビコウ</t>
    </rPh>
    <rPh sb="4" eb="6">
      <t>ギョウメ</t>
    </rPh>
    <phoneticPr fontId="2"/>
  </si>
  <si>
    <t>備考（4行目）</t>
    <rPh sb="0" eb="2">
      <t>ビコウ</t>
    </rPh>
    <rPh sb="4" eb="6">
      <t>ギョウメ</t>
    </rPh>
    <phoneticPr fontId="2"/>
  </si>
  <si>
    <t>備考（5行目）</t>
    <rPh sb="0" eb="2">
      <t>ビコウ</t>
    </rPh>
    <rPh sb="4" eb="6">
      <t>ギョウメ</t>
    </rPh>
    <phoneticPr fontId="2"/>
  </si>
  <si>
    <t>備考（6行目）</t>
    <rPh sb="0" eb="2">
      <t>ビコウ</t>
    </rPh>
    <rPh sb="4" eb="6">
      <t>ギョウメ</t>
    </rPh>
    <phoneticPr fontId="2"/>
  </si>
  <si>
    <t>信和建設株式会社_指定請求書_材料その他用_Ver1.01_20230825</t>
    <rPh sb="4" eb="8">
      <t>カブシキガイシャ</t>
    </rPh>
    <rPh sb="9" eb="11">
      <t>シテイ</t>
    </rPh>
    <rPh sb="11" eb="14">
      <t>セイキュウショ</t>
    </rPh>
    <rPh sb="15" eb="17">
      <t>ザイリョウ</t>
    </rPh>
    <rPh sb="19" eb="20">
      <t>ホカ</t>
    </rPh>
    <rPh sb="20" eb="21">
      <t>ヨウ</t>
    </rPh>
    <phoneticPr fontId="2"/>
  </si>
  <si>
    <t>工事担当者</t>
    <phoneticPr fontId="2"/>
  </si>
  <si>
    <t xml:space="preserve"> -</t>
    <phoneticPr fontId="2"/>
  </si>
  <si>
    <t>信和　次郎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</si>
</sst>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&quot;¥&quot;#,##0&quot;-&quot;;[Red]&quot;¥&quot;\-#,##0&quot;-&quot;"/>
    <numFmt numFmtId="178" formatCode="\T0000000000000"/>
    <numFmt numFmtId="179" formatCode="00000000"/>
    <numFmt numFmtId="180" formatCode="m"/>
    <numFmt numFmtId="181" formatCode="000"/>
    <numFmt numFmtId="182" formatCode="yyyy&quot;年 &quot;m&quot;月 &quot;d&quot;日&quot;"/>
    <numFmt numFmtId="183" formatCode="&quot;T&quot;0"/>
    <numFmt numFmtId="184" formatCode="\ General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u val="double"/>
      <sz val="2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8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sz val="10"/>
      <color rgb="FFFFFFFF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FFFFCC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5">
    <xf numFmtId="0" fontId="0" fillId="0" borderId="0" xfId="0">
      <alignment vertical="center"/>
    </xf>
    <xf numFmtId="9" fontId="0" fillId="0" borderId="0" xfId="0" applyNumberFormat="1">
      <alignment vertical="center"/>
    </xf>
    <xf numFmtId="9" fontId="0" fillId="0" borderId="0" xfId="0" applyNumberFormat="1" applyAlignment="1">
      <alignment horizontal="left" vertical="center"/>
    </xf>
    <xf numFmtId="38" fontId="7" fillId="0" borderId="0" xfId="1" applyFont="1" applyFill="1" applyProtection="1">
      <alignment vertical="center"/>
    </xf>
    <xf numFmtId="56" fontId="0" fillId="3" borderId="51" xfId="0" applyNumberFormat="1" applyFill="1" applyBorder="1" applyProtection="1">
      <alignment vertical="center"/>
      <protection locked="0"/>
    </xf>
    <xf numFmtId="9" fontId="0" fillId="3" borderId="51" xfId="2" applyFont="1" applyFill="1" applyBorder="1" applyAlignment="1" applyProtection="1">
      <alignment horizontal="left" vertical="center"/>
      <protection locked="0"/>
    </xf>
    <xf numFmtId="56" fontId="0" fillId="3" borderId="55" xfId="0" applyNumberFormat="1" applyFill="1" applyBorder="1" applyProtection="1">
      <alignment vertical="center"/>
      <protection locked="0"/>
    </xf>
    <xf numFmtId="9" fontId="0" fillId="3" borderId="55" xfId="2" applyFont="1" applyFill="1" applyBorder="1" applyAlignment="1" applyProtection="1">
      <alignment horizontal="left" vertical="center"/>
      <protection locked="0"/>
    </xf>
    <xf numFmtId="56" fontId="0" fillId="3" borderId="59" xfId="0" applyNumberFormat="1" applyFill="1" applyBorder="1" applyProtection="1">
      <alignment vertical="center"/>
      <protection locked="0"/>
    </xf>
    <xf numFmtId="9" fontId="0" fillId="3" borderId="59" xfId="2" applyFont="1" applyFill="1" applyBorder="1" applyAlignment="1" applyProtection="1">
      <alignment horizontal="left" vertical="center"/>
      <protection locked="0"/>
    </xf>
    <xf numFmtId="181" fontId="3" fillId="3" borderId="4" xfId="0" applyNumberFormat="1" applyFont="1" applyFill="1" applyBorder="1" applyAlignment="1" applyProtection="1">
      <alignment horizontal="left" vertical="center"/>
      <protection locked="0"/>
    </xf>
    <xf numFmtId="40" fontId="0" fillId="3" borderId="54" xfId="1" applyNumberFormat="1" applyFont="1" applyFill="1" applyBorder="1" applyAlignment="1" applyProtection="1">
      <alignment vertical="center" shrinkToFit="1"/>
      <protection locked="0"/>
    </xf>
    <xf numFmtId="40" fontId="0" fillId="3" borderId="58" xfId="1" applyNumberFormat="1" applyFont="1" applyFill="1" applyBorder="1" applyAlignment="1" applyProtection="1">
      <alignment vertical="center" shrinkToFit="1"/>
      <protection locked="0"/>
    </xf>
    <xf numFmtId="40" fontId="0" fillId="3" borderId="62" xfId="1" applyNumberFormat="1" applyFont="1" applyFill="1" applyBorder="1" applyAlignment="1" applyProtection="1">
      <alignment vertical="center" shrinkToFit="1"/>
      <protection locked="0"/>
    </xf>
    <xf numFmtId="38" fontId="0" fillId="3" borderId="51" xfId="1" applyFont="1" applyFill="1" applyBorder="1" applyAlignment="1" applyProtection="1">
      <alignment vertical="center" shrinkToFit="1"/>
      <protection locked="0"/>
    </xf>
    <xf numFmtId="38" fontId="0" fillId="0" borderId="51" xfId="1" applyFont="1" applyFill="1" applyBorder="1" applyAlignment="1" applyProtection="1">
      <alignment vertical="center" shrinkToFit="1"/>
    </xf>
    <xf numFmtId="38" fontId="0" fillId="3" borderId="55" xfId="1" applyFont="1" applyFill="1" applyBorder="1" applyAlignment="1" applyProtection="1">
      <alignment vertical="center" shrinkToFit="1"/>
      <protection locked="0"/>
    </xf>
    <xf numFmtId="38" fontId="0" fillId="0" borderId="55" xfId="1" applyFont="1" applyFill="1" applyBorder="1" applyAlignment="1" applyProtection="1">
      <alignment vertical="center" shrinkToFit="1"/>
    </xf>
    <xf numFmtId="38" fontId="0" fillId="3" borderId="59" xfId="1" applyFont="1" applyFill="1" applyBorder="1" applyAlignment="1" applyProtection="1">
      <alignment vertical="center" shrinkToFit="1"/>
      <protection locked="0"/>
    </xf>
    <xf numFmtId="38" fontId="0" fillId="0" borderId="59" xfId="1" applyFont="1" applyFill="1" applyBorder="1" applyAlignment="1" applyProtection="1">
      <alignment vertical="center" shrinkToFit="1"/>
    </xf>
    <xf numFmtId="38" fontId="0" fillId="0" borderId="68" xfId="1" applyFont="1" applyFill="1" applyBorder="1" applyAlignment="1" applyProtection="1">
      <alignment vertical="center" shrinkToFit="1"/>
    </xf>
    <xf numFmtId="38" fontId="0" fillId="0" borderId="58" xfId="1" applyFont="1" applyFill="1" applyBorder="1" applyAlignment="1" applyProtection="1">
      <alignment vertical="center" shrinkToFit="1"/>
    </xf>
    <xf numFmtId="38" fontId="0" fillId="0" borderId="51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horizontal="right" vertical="center" shrinkToFit="1"/>
    </xf>
    <xf numFmtId="38" fontId="0" fillId="0" borderId="59" xfId="1" applyFont="1" applyBorder="1" applyAlignment="1" applyProtection="1">
      <alignment vertical="center" shrinkToFit="1"/>
    </xf>
    <xf numFmtId="38" fontId="0" fillId="0" borderId="59" xfId="1" applyFont="1" applyBorder="1" applyAlignment="1" applyProtection="1">
      <alignment horizontal="right" vertical="center" shrinkToFit="1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5" fillId="0" borderId="0" xfId="0" applyFont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4" fillId="2" borderId="1" xfId="0" applyFont="1" applyFill="1" applyBorder="1" applyAlignment="1">
      <alignment vertical="center" shrinkToFit="1"/>
    </xf>
    <xf numFmtId="182" fontId="7" fillId="0" borderId="20" xfId="0" applyNumberFormat="1" applyFont="1" applyBorder="1" applyAlignment="1">
      <alignment horizontal="left" vertical="center" indent="1" shrinkToFit="1"/>
    </xf>
    <xf numFmtId="182" fontId="7" fillId="0" borderId="0" xfId="0" applyNumberFormat="1" applyFont="1" applyAlignment="1">
      <alignment horizontal="left" vertical="center" indent="1" shrinkToFit="1"/>
    </xf>
    <xf numFmtId="182" fontId="7" fillId="0" borderId="2" xfId="0" applyNumberFormat="1" applyFont="1" applyBorder="1" applyAlignment="1">
      <alignment horizontal="left" vertical="center" indent="1" shrinkToFit="1"/>
    </xf>
    <xf numFmtId="0" fontId="7" fillId="0" borderId="43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left" vertical="center" indent="1" shrinkToFit="1"/>
    </xf>
    <xf numFmtId="0" fontId="7" fillId="0" borderId="2" xfId="0" applyFont="1" applyBorder="1" applyAlignment="1">
      <alignment horizontal="left" vertical="center" indent="1" shrinkToFit="1"/>
    </xf>
    <xf numFmtId="0" fontId="7" fillId="0" borderId="15" xfId="0" applyFont="1" applyBorder="1" applyAlignment="1">
      <alignment horizontal="left" vertical="center" indent="1" shrinkToFit="1"/>
    </xf>
    <xf numFmtId="0" fontId="7" fillId="0" borderId="31" xfId="0" applyFont="1" applyBorder="1" applyAlignment="1">
      <alignment horizontal="left" vertical="center" indent="1" shrinkToFit="1"/>
    </xf>
    <xf numFmtId="0" fontId="7" fillId="0" borderId="84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38" fontId="7" fillId="0" borderId="0" xfId="0" applyNumberFormat="1" applyFont="1">
      <alignment vertical="center"/>
    </xf>
    <xf numFmtId="0" fontId="9" fillId="0" borderId="33" xfId="0" applyFont="1" applyBorder="1" applyAlignment="1">
      <alignment vertical="top"/>
    </xf>
    <xf numFmtId="0" fontId="9" fillId="0" borderId="32" xfId="0" applyFont="1" applyBorder="1" applyAlignment="1">
      <alignment vertical="top"/>
    </xf>
    <xf numFmtId="0" fontId="3" fillId="0" borderId="32" xfId="0" applyFont="1" applyBorder="1">
      <alignment vertical="center"/>
    </xf>
    <xf numFmtId="0" fontId="7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9" fillId="0" borderId="35" xfId="0" applyFont="1" applyBorder="1" applyAlignment="1">
      <alignment vertical="top"/>
    </xf>
    <xf numFmtId="0" fontId="9" fillId="0" borderId="0" xfId="0" applyFont="1" applyAlignment="1">
      <alignment vertical="top"/>
    </xf>
    <xf numFmtId="0" fontId="3" fillId="0" borderId="35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9" fillId="0" borderId="38" xfId="0" applyFont="1" applyBorder="1" applyAlignment="1">
      <alignment horizontal="right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38" fontId="17" fillId="0" borderId="0" xfId="0" applyNumberFormat="1" applyFont="1">
      <alignment vertical="center"/>
    </xf>
    <xf numFmtId="38" fontId="0" fillId="0" borderId="0" xfId="0" applyNumberFormat="1">
      <alignment vertical="center"/>
    </xf>
    <xf numFmtId="0" fontId="10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38" fontId="0" fillId="0" borderId="51" xfId="0" applyNumberFormat="1" applyBorder="1" applyAlignment="1">
      <alignment vertical="center" shrinkToFit="1"/>
    </xf>
    <xf numFmtId="0" fontId="10" fillId="2" borderId="6" xfId="0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55" xfId="0" applyBorder="1">
      <alignment vertical="center"/>
    </xf>
    <xf numFmtId="38" fontId="0" fillId="0" borderId="55" xfId="0" applyNumberFormat="1" applyBorder="1" applyAlignment="1">
      <alignment vertical="center" shrinkToFit="1"/>
    </xf>
    <xf numFmtId="0" fontId="10" fillId="2" borderId="8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0" fillId="0" borderId="59" xfId="0" applyBorder="1">
      <alignment vertical="center"/>
    </xf>
    <xf numFmtId="38" fontId="0" fillId="0" borderId="59" xfId="0" applyNumberFormat="1" applyBorder="1" applyAlignment="1">
      <alignment vertical="center" shrinkToFit="1"/>
    </xf>
    <xf numFmtId="0" fontId="10" fillId="2" borderId="9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0" applyNumberForma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4" fillId="2" borderId="9" xfId="0" applyFont="1" applyFill="1" applyBorder="1">
      <alignment vertical="center"/>
    </xf>
    <xf numFmtId="0" fontId="4" fillId="2" borderId="8" xfId="0" applyFont="1" applyFill="1" applyBorder="1">
      <alignment vertical="center"/>
    </xf>
    <xf numFmtId="38" fontId="0" fillId="0" borderId="65" xfId="0" applyNumberFormat="1" applyBorder="1" applyAlignment="1">
      <alignment vertical="center" shrinkToFit="1"/>
    </xf>
    <xf numFmtId="38" fontId="0" fillId="0" borderId="50" xfId="0" applyNumberFormat="1" applyBorder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13" fillId="0" borderId="0" xfId="0" applyFont="1">
      <alignment vertical="center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vertical="center" shrinkToFit="1"/>
      <protection locked="0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1" fontId="3" fillId="3" borderId="3" xfId="0" applyNumberFormat="1" applyFont="1" applyFill="1" applyBorder="1" applyAlignment="1" applyProtection="1">
      <alignment horizontal="left" vertical="center"/>
      <protection locked="0"/>
    </xf>
    <xf numFmtId="31" fontId="3" fillId="3" borderId="5" xfId="0" applyNumberFormat="1" applyFont="1" applyFill="1" applyBorder="1" applyAlignment="1" applyProtection="1">
      <alignment horizontal="left" vertical="center"/>
      <protection locked="0"/>
    </xf>
    <xf numFmtId="31" fontId="3" fillId="3" borderId="4" xfId="0" applyNumberFormat="1" applyFont="1" applyFill="1" applyBorder="1" applyAlignment="1" applyProtection="1">
      <alignment horizontal="left" vertical="center"/>
      <protection locked="0"/>
    </xf>
    <xf numFmtId="11" fontId="3" fillId="3" borderId="3" xfId="0" applyNumberFormat="1" applyFont="1" applyFill="1" applyBorder="1" applyAlignment="1" applyProtection="1">
      <alignment vertical="center" shrinkToFit="1"/>
      <protection locked="0"/>
    </xf>
    <xf numFmtId="11" fontId="3" fillId="3" borderId="5" xfId="0" applyNumberFormat="1" applyFont="1" applyFill="1" applyBorder="1" applyAlignment="1" applyProtection="1">
      <alignment vertical="center" shrinkToFit="1"/>
      <protection locked="0"/>
    </xf>
    <xf numFmtId="11" fontId="3" fillId="3" borderId="4" xfId="0" applyNumberFormat="1" applyFont="1" applyFill="1" applyBorder="1" applyAlignment="1" applyProtection="1">
      <alignment vertical="center" shrinkToFit="1"/>
      <protection locked="0"/>
    </xf>
    <xf numFmtId="0" fontId="11" fillId="2" borderId="6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177" fontId="21" fillId="0" borderId="42" xfId="0" applyNumberFormat="1" applyFont="1" applyBorder="1" applyAlignment="1">
      <alignment vertical="center" shrinkToFit="1"/>
    </xf>
    <xf numFmtId="177" fontId="21" fillId="0" borderId="43" xfId="0" applyNumberFormat="1" applyFont="1" applyBorder="1" applyAlignment="1">
      <alignment vertical="center" shrinkToFit="1"/>
    </xf>
    <xf numFmtId="177" fontId="21" fillId="0" borderId="40" xfId="0" applyNumberFormat="1" applyFont="1" applyBorder="1" applyAlignment="1">
      <alignment vertical="center" shrinkToFit="1"/>
    </xf>
    <xf numFmtId="177" fontId="21" fillId="0" borderId="7" xfId="0" applyNumberFormat="1" applyFont="1" applyBorder="1" applyAlignment="1">
      <alignment vertical="center" shrinkToFit="1"/>
    </xf>
    <xf numFmtId="177" fontId="21" fillId="0" borderId="2" xfId="0" applyNumberFormat="1" applyFont="1" applyBorder="1" applyAlignment="1">
      <alignment vertical="center" shrinkToFit="1"/>
    </xf>
    <xf numFmtId="177" fontId="21" fillId="0" borderId="41" xfId="0" applyNumberFormat="1" applyFont="1" applyBorder="1" applyAlignment="1">
      <alignment vertical="center" shrinkToFit="1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178" fontId="7" fillId="3" borderId="1" xfId="0" applyNumberFormat="1" applyFont="1" applyFill="1" applyBorder="1" applyAlignment="1" applyProtection="1">
      <alignment horizontal="left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0" fillId="3" borderId="6" xfId="0" applyFill="1" applyBorder="1" applyAlignment="1" applyProtection="1">
      <alignment vertical="center" shrinkToFit="1"/>
      <protection locked="0"/>
    </xf>
    <xf numFmtId="0" fontId="0" fillId="3" borderId="9" xfId="0" applyFill="1" applyBorder="1" applyAlignment="1" applyProtection="1">
      <alignment vertical="center" shrinkToFit="1"/>
      <protection locked="0"/>
    </xf>
    <xf numFmtId="179" fontId="7" fillId="3" borderId="1" xfId="0" applyNumberFormat="1" applyFont="1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vertical="center" shrinkToFit="1"/>
      <protection locked="0"/>
    </xf>
    <xf numFmtId="0" fontId="0" fillId="0" borderId="22" xfId="0" applyBorder="1" applyAlignment="1">
      <alignment horizontal="right" vertical="center" indent="1"/>
    </xf>
    <xf numFmtId="0" fontId="0" fillId="0" borderId="23" xfId="0" applyBorder="1" applyAlignment="1">
      <alignment horizontal="right" vertical="center" indent="1"/>
    </xf>
    <xf numFmtId="0" fontId="0" fillId="0" borderId="50" xfId="0" applyBorder="1" applyAlignment="1">
      <alignment horizontal="right" vertical="center" indent="1"/>
    </xf>
    <xf numFmtId="0" fontId="0" fillId="0" borderId="63" xfId="0" applyBorder="1" applyAlignment="1">
      <alignment horizontal="right" vertical="center" indent="1"/>
    </xf>
    <xf numFmtId="0" fontId="0" fillId="0" borderId="64" xfId="0" applyBorder="1" applyAlignment="1">
      <alignment horizontal="right" vertical="center" indent="1"/>
    </xf>
    <xf numFmtId="0" fontId="0" fillId="0" borderId="65" xfId="0" applyBorder="1" applyAlignment="1">
      <alignment horizontal="right" vertical="center" indent="1"/>
    </xf>
    <xf numFmtId="9" fontId="0" fillId="3" borderId="60" xfId="2" applyFont="1" applyFill="1" applyBorder="1" applyAlignment="1" applyProtection="1">
      <alignment vertical="center" shrinkToFit="1"/>
      <protection locked="0"/>
    </xf>
    <xf numFmtId="9" fontId="0" fillId="3" borderId="61" xfId="2" applyFont="1" applyFill="1" applyBorder="1" applyAlignment="1" applyProtection="1">
      <alignment vertical="center" shrinkToFit="1"/>
      <protection locked="0"/>
    </xf>
    <xf numFmtId="9" fontId="0" fillId="3" borderId="62" xfId="2" applyFont="1" applyFill="1" applyBorder="1" applyAlignment="1" applyProtection="1">
      <alignment vertical="center" shrinkToFit="1"/>
      <protection locked="0"/>
    </xf>
    <xf numFmtId="9" fontId="0" fillId="3" borderId="56" xfId="2" applyFont="1" applyFill="1" applyBorder="1" applyAlignment="1" applyProtection="1">
      <alignment vertical="center" shrinkToFit="1"/>
      <protection locked="0"/>
    </xf>
    <xf numFmtId="9" fontId="0" fillId="3" borderId="57" xfId="2" applyFont="1" applyFill="1" applyBorder="1" applyAlignment="1" applyProtection="1">
      <alignment vertical="center" shrinkToFit="1"/>
      <protection locked="0"/>
    </xf>
    <xf numFmtId="9" fontId="0" fillId="3" borderId="58" xfId="2" applyFont="1" applyFill="1" applyBorder="1" applyAlignment="1" applyProtection="1">
      <alignment vertical="center" shrinkToFit="1"/>
      <protection locked="0"/>
    </xf>
    <xf numFmtId="0" fontId="0" fillId="0" borderId="66" xfId="0" applyBorder="1" applyAlignment="1">
      <alignment horizontal="right" vertical="center" indent="1"/>
    </xf>
    <xf numFmtId="0" fontId="0" fillId="0" borderId="67" xfId="0" applyBorder="1" applyAlignment="1">
      <alignment horizontal="right" vertical="center" indent="1"/>
    </xf>
    <xf numFmtId="0" fontId="0" fillId="0" borderId="68" xfId="0" applyBorder="1" applyAlignment="1">
      <alignment horizontal="right" vertical="center" indent="1"/>
    </xf>
    <xf numFmtId="0" fontId="0" fillId="0" borderId="56" xfId="0" applyBorder="1" applyAlignment="1">
      <alignment horizontal="right" vertical="center" indent="1"/>
    </xf>
    <xf numFmtId="0" fontId="0" fillId="0" borderId="57" xfId="0" applyBorder="1" applyAlignment="1">
      <alignment horizontal="right" vertical="center" indent="1"/>
    </xf>
    <xf numFmtId="0" fontId="0" fillId="0" borderId="58" xfId="0" applyBorder="1" applyAlignment="1">
      <alignment horizontal="right" vertical="center" indent="1"/>
    </xf>
    <xf numFmtId="9" fontId="0" fillId="3" borderId="52" xfId="2" applyFont="1" applyFill="1" applyBorder="1" applyAlignment="1" applyProtection="1">
      <alignment vertical="center" shrinkToFit="1"/>
      <protection locked="0"/>
    </xf>
    <xf numFmtId="9" fontId="0" fillId="3" borderId="53" xfId="2" applyFont="1" applyFill="1" applyBorder="1" applyAlignment="1" applyProtection="1">
      <alignment vertical="center" shrinkToFit="1"/>
      <protection locked="0"/>
    </xf>
    <xf numFmtId="9" fontId="0" fillId="3" borderId="54" xfId="2" applyFont="1" applyFill="1" applyBorder="1" applyAlignment="1" applyProtection="1">
      <alignment vertical="center" shrinkToFit="1"/>
      <protection locked="0"/>
    </xf>
    <xf numFmtId="0" fontId="10" fillId="2" borderId="42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38" fontId="7" fillId="0" borderId="22" xfId="1" applyFont="1" applyBorder="1" applyAlignment="1" applyProtection="1">
      <alignment vertical="center" shrinkToFit="1"/>
    </xf>
    <xf numFmtId="38" fontId="7" fillId="0" borderId="23" xfId="1" applyFont="1" applyBorder="1" applyAlignment="1" applyProtection="1">
      <alignment vertical="center" shrinkToFit="1"/>
    </xf>
    <xf numFmtId="38" fontId="7" fillId="0" borderId="50" xfId="1" applyFont="1" applyBorder="1" applyAlignment="1" applyProtection="1">
      <alignment vertical="center" shrinkToFit="1"/>
    </xf>
    <xf numFmtId="38" fontId="7" fillId="0" borderId="24" xfId="1" applyFont="1" applyBorder="1" applyAlignment="1" applyProtection="1">
      <alignment vertical="center" shrinkToFi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vertical="center" shrinkToFit="1"/>
    </xf>
    <xf numFmtId="0" fontId="12" fillId="0" borderId="23" xfId="0" applyFont="1" applyBorder="1" applyAlignment="1">
      <alignment vertical="center" shrinkToFit="1"/>
    </xf>
    <xf numFmtId="0" fontId="12" fillId="0" borderId="24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4" fillId="2" borderId="10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vertical="center" shrinkToFit="1"/>
    </xf>
    <xf numFmtId="0" fontId="4" fillId="2" borderId="13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horizontal="distributed" vertical="center" indent="1" shrinkToFit="1"/>
    </xf>
    <xf numFmtId="0" fontId="4" fillId="2" borderId="12" xfId="0" applyFont="1" applyFill="1" applyBorder="1" applyAlignment="1">
      <alignment horizontal="distributed" vertical="center" indent="1" shrinkToFit="1"/>
    </xf>
    <xf numFmtId="38" fontId="7" fillId="0" borderId="51" xfId="1" applyFont="1" applyBorder="1" applyAlignment="1" applyProtection="1">
      <alignment vertical="center" shrinkToFit="1"/>
    </xf>
    <xf numFmtId="38" fontId="7" fillId="0" borderId="76" xfId="1" applyFont="1" applyBorder="1" applyAlignment="1" applyProtection="1">
      <alignment vertical="center" shrinkToFit="1"/>
    </xf>
    <xf numFmtId="0" fontId="4" fillId="2" borderId="11" xfId="0" applyFont="1" applyFill="1" applyBorder="1" applyAlignment="1">
      <alignment horizontal="center" vertical="center" shrinkToFit="1"/>
    </xf>
    <xf numFmtId="9" fontId="7" fillId="0" borderId="51" xfId="2" applyFont="1" applyFill="1" applyBorder="1" applyAlignment="1" applyProtection="1">
      <alignment horizontal="left" vertical="center" shrinkToFit="1"/>
    </xf>
    <xf numFmtId="40" fontId="3" fillId="0" borderId="51" xfId="1" applyNumberFormat="1" applyFont="1" applyBorder="1" applyAlignment="1" applyProtection="1">
      <alignment vertical="center" shrinkToFit="1"/>
    </xf>
    <xf numFmtId="0" fontId="3" fillId="0" borderId="52" xfId="0" applyFont="1" applyBorder="1" applyAlignment="1">
      <alignment vertical="center" shrinkToFit="1"/>
    </xf>
    <xf numFmtId="0" fontId="3" fillId="0" borderId="54" xfId="0" applyFont="1" applyBorder="1" applyAlignment="1">
      <alignment vertical="center" shrinkToFit="1"/>
    </xf>
    <xf numFmtId="38" fontId="3" fillId="0" borderId="51" xfId="1" applyFont="1" applyBorder="1" applyAlignment="1" applyProtection="1">
      <alignment vertical="center" shrinkToFit="1"/>
    </xf>
    <xf numFmtId="38" fontId="7" fillId="0" borderId="55" xfId="1" applyFont="1" applyBorder="1" applyAlignment="1" applyProtection="1">
      <alignment vertical="center" shrinkToFit="1"/>
    </xf>
    <xf numFmtId="38" fontId="7" fillId="0" borderId="77" xfId="1" applyFont="1" applyBorder="1" applyAlignment="1" applyProtection="1">
      <alignment vertical="center" shrinkToFit="1"/>
    </xf>
    <xf numFmtId="40" fontId="3" fillId="0" borderId="55" xfId="1" applyNumberFormat="1" applyFont="1" applyBorder="1" applyAlignment="1" applyProtection="1">
      <alignment vertical="center" shrinkToFit="1"/>
    </xf>
    <xf numFmtId="38" fontId="7" fillId="0" borderId="17" xfId="1" applyFont="1" applyFill="1" applyBorder="1" applyAlignment="1" applyProtection="1">
      <alignment vertical="center" shrinkToFit="1"/>
    </xf>
    <xf numFmtId="38" fontId="7" fillId="0" borderId="18" xfId="1" applyFont="1" applyFill="1" applyBorder="1" applyAlignment="1" applyProtection="1">
      <alignment vertical="center" shrinkToFit="1"/>
    </xf>
    <xf numFmtId="38" fontId="7" fillId="0" borderId="16" xfId="1" applyFont="1" applyFill="1" applyBorder="1" applyAlignment="1" applyProtection="1">
      <alignment horizontal="center" vertical="center"/>
    </xf>
    <xf numFmtId="38" fontId="7" fillId="0" borderId="17" xfId="1" applyFont="1" applyFill="1" applyBorder="1" applyAlignment="1" applyProtection="1">
      <alignment horizontal="center" vertical="center"/>
    </xf>
    <xf numFmtId="38" fontId="7" fillId="0" borderId="59" xfId="1" applyFont="1" applyBorder="1" applyAlignment="1" applyProtection="1">
      <alignment vertical="center" shrinkToFit="1"/>
    </xf>
    <xf numFmtId="38" fontId="7" fillId="0" borderId="78" xfId="1" applyFont="1" applyBorder="1" applyAlignment="1" applyProtection="1">
      <alignment vertical="center" shrinkToFit="1"/>
    </xf>
    <xf numFmtId="0" fontId="3" fillId="0" borderId="60" xfId="0" applyFont="1" applyBorder="1" applyAlignment="1">
      <alignment vertical="center" shrinkToFit="1"/>
    </xf>
    <xf numFmtId="0" fontId="3" fillId="0" borderId="61" xfId="0" applyFont="1" applyBorder="1" applyAlignment="1">
      <alignment vertical="center" shrinkToFit="1"/>
    </xf>
    <xf numFmtId="0" fontId="3" fillId="0" borderId="62" xfId="0" applyFont="1" applyBorder="1" applyAlignment="1">
      <alignment vertical="center" shrinkToFit="1"/>
    </xf>
    <xf numFmtId="0" fontId="3" fillId="0" borderId="56" xfId="0" applyFont="1" applyBorder="1" applyAlignment="1">
      <alignment vertical="center" shrinkToFit="1"/>
    </xf>
    <xf numFmtId="0" fontId="3" fillId="0" borderId="57" xfId="0" applyFont="1" applyBorder="1" applyAlignment="1">
      <alignment vertical="center" shrinkToFit="1"/>
    </xf>
    <xf numFmtId="0" fontId="3" fillId="0" borderId="58" xfId="0" applyFont="1" applyBorder="1" applyAlignment="1">
      <alignment vertical="center" shrinkToFit="1"/>
    </xf>
    <xf numFmtId="9" fontId="7" fillId="0" borderId="55" xfId="2" applyFont="1" applyFill="1" applyBorder="1" applyAlignment="1" applyProtection="1">
      <alignment horizontal="left" vertical="center" shrinkToFit="1"/>
    </xf>
    <xf numFmtId="40" fontId="3" fillId="0" borderId="59" xfId="1" applyNumberFormat="1" applyFont="1" applyBorder="1" applyAlignment="1" applyProtection="1">
      <alignment vertical="center" shrinkToFit="1"/>
    </xf>
    <xf numFmtId="0" fontId="3" fillId="0" borderId="59" xfId="0" applyFont="1" applyBorder="1" applyAlignment="1">
      <alignment vertical="center" shrinkToFit="1"/>
    </xf>
    <xf numFmtId="0" fontId="3" fillId="0" borderId="55" xfId="0" applyFont="1" applyBorder="1" applyAlignment="1">
      <alignment vertical="center" shrinkToFit="1"/>
    </xf>
    <xf numFmtId="38" fontId="3" fillId="0" borderId="55" xfId="1" applyFont="1" applyBorder="1" applyAlignment="1" applyProtection="1">
      <alignment vertical="center" shrinkToFit="1"/>
    </xf>
    <xf numFmtId="9" fontId="7" fillId="0" borderId="59" xfId="2" applyFont="1" applyFill="1" applyBorder="1" applyAlignment="1" applyProtection="1">
      <alignment horizontal="left" vertical="center" shrinkToFit="1"/>
    </xf>
    <xf numFmtId="56" fontId="7" fillId="0" borderId="74" xfId="1" applyNumberFormat="1" applyFont="1" applyFill="1" applyBorder="1" applyAlignment="1" applyProtection="1">
      <alignment vertical="center" shrinkToFit="1"/>
    </xf>
    <xf numFmtId="56" fontId="7" fillId="0" borderId="61" xfId="1" applyNumberFormat="1" applyFont="1" applyFill="1" applyBorder="1" applyAlignment="1" applyProtection="1">
      <alignment vertical="center" shrinkToFit="1"/>
    </xf>
    <xf numFmtId="56" fontId="7" fillId="0" borderId="62" xfId="1" applyNumberFormat="1" applyFont="1" applyFill="1" applyBorder="1" applyAlignment="1" applyProtection="1">
      <alignment vertical="center" shrinkToFit="1"/>
    </xf>
    <xf numFmtId="56" fontId="7" fillId="0" borderId="72" xfId="1" applyNumberFormat="1" applyFont="1" applyFill="1" applyBorder="1" applyAlignment="1" applyProtection="1">
      <alignment vertical="center" shrinkToFit="1"/>
    </xf>
    <xf numFmtId="56" fontId="7" fillId="0" borderId="57" xfId="1" applyNumberFormat="1" applyFont="1" applyFill="1" applyBorder="1" applyAlignment="1" applyProtection="1">
      <alignment vertical="center" shrinkToFit="1"/>
    </xf>
    <xf numFmtId="56" fontId="7" fillId="0" borderId="58" xfId="1" applyNumberFormat="1" applyFont="1" applyFill="1" applyBorder="1" applyAlignment="1" applyProtection="1">
      <alignment vertical="center" shrinkToFit="1"/>
    </xf>
    <xf numFmtId="0" fontId="4" fillId="2" borderId="46" xfId="0" applyFont="1" applyFill="1" applyBorder="1" applyAlignment="1">
      <alignment horizontal="distributed" vertical="center" indent="1"/>
    </xf>
    <xf numFmtId="0" fontId="4" fillId="2" borderId="47" xfId="0" applyFont="1" applyFill="1" applyBorder="1" applyAlignment="1">
      <alignment horizontal="distributed" vertical="center" indent="1"/>
    </xf>
    <xf numFmtId="0" fontId="4" fillId="2" borderId="48" xfId="0" applyFont="1" applyFill="1" applyBorder="1" applyAlignment="1">
      <alignment horizontal="distributed" vertical="center" indent="1"/>
    </xf>
    <xf numFmtId="0" fontId="4" fillId="2" borderId="49" xfId="0" applyFont="1" applyFill="1" applyBorder="1" applyAlignment="1">
      <alignment horizontal="distributed" vertical="center" indent="1"/>
    </xf>
    <xf numFmtId="0" fontId="12" fillId="0" borderId="44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0" fontId="12" fillId="0" borderId="19" xfId="0" applyFont="1" applyBorder="1" applyAlignment="1">
      <alignment vertical="center" shrinkToFit="1"/>
    </xf>
    <xf numFmtId="0" fontId="12" fillId="0" borderId="20" xfId="0" applyFont="1" applyBorder="1" applyAlignment="1">
      <alignment vertical="center" shrinkToFit="1"/>
    </xf>
    <xf numFmtId="0" fontId="12" fillId="0" borderId="28" xfId="0" applyFont="1" applyBorder="1" applyAlignment="1">
      <alignment vertical="center" shrinkToFit="1"/>
    </xf>
    <xf numFmtId="0" fontId="7" fillId="0" borderId="74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7" fillId="0" borderId="62" xfId="0" applyFont="1" applyBorder="1" applyAlignment="1">
      <alignment vertical="center" shrinkToFit="1"/>
    </xf>
    <xf numFmtId="49" fontId="7" fillId="0" borderId="60" xfId="1" applyNumberFormat="1" applyFont="1" applyFill="1" applyBorder="1" applyAlignment="1" applyProtection="1">
      <alignment horizontal="right" vertical="center" shrinkToFit="1"/>
    </xf>
    <xf numFmtId="49" fontId="7" fillId="0" borderId="61" xfId="1" applyNumberFormat="1" applyFont="1" applyFill="1" applyBorder="1" applyAlignment="1" applyProtection="1">
      <alignment horizontal="right" vertical="center" shrinkToFit="1"/>
    </xf>
    <xf numFmtId="49" fontId="7" fillId="0" borderId="62" xfId="1" applyNumberFormat="1" applyFont="1" applyFill="1" applyBorder="1" applyAlignment="1" applyProtection="1">
      <alignment horizontal="right" vertical="center" shrinkToFit="1"/>
    </xf>
    <xf numFmtId="38" fontId="7" fillId="0" borderId="60" xfId="1" applyFont="1" applyFill="1" applyBorder="1" applyAlignment="1" applyProtection="1">
      <alignment vertical="center" shrinkToFit="1"/>
    </xf>
    <xf numFmtId="38" fontId="7" fillId="0" borderId="61" xfId="1" applyFont="1" applyFill="1" applyBorder="1" applyAlignment="1" applyProtection="1">
      <alignment vertical="center" shrinkToFit="1"/>
    </xf>
    <xf numFmtId="38" fontId="7" fillId="0" borderId="75" xfId="1" applyFont="1" applyFill="1" applyBorder="1" applyAlignment="1" applyProtection="1">
      <alignment vertical="center" shrinkToFit="1"/>
    </xf>
    <xf numFmtId="0" fontId="7" fillId="0" borderId="72" xfId="0" applyFont="1" applyBorder="1" applyAlignment="1">
      <alignment vertical="center" shrinkToFit="1"/>
    </xf>
    <xf numFmtId="0" fontId="7" fillId="0" borderId="57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38" fontId="7" fillId="0" borderId="56" xfId="1" applyFont="1" applyFill="1" applyBorder="1" applyAlignment="1" applyProtection="1">
      <alignment vertical="center" shrinkToFit="1"/>
    </xf>
    <xf numFmtId="38" fontId="7" fillId="0" borderId="57" xfId="1" applyFont="1" applyFill="1" applyBorder="1" applyAlignment="1" applyProtection="1">
      <alignment vertical="center" shrinkToFit="1"/>
    </xf>
    <xf numFmtId="38" fontId="7" fillId="0" borderId="73" xfId="1" applyFont="1" applyFill="1" applyBorder="1" applyAlignment="1" applyProtection="1">
      <alignment vertical="center" shrinkToFit="1"/>
    </xf>
    <xf numFmtId="49" fontId="7" fillId="0" borderId="56" xfId="1" applyNumberFormat="1" applyFont="1" applyFill="1" applyBorder="1" applyAlignment="1" applyProtection="1">
      <alignment horizontal="right" vertical="center" shrinkToFit="1"/>
    </xf>
    <xf numFmtId="49" fontId="7" fillId="0" borderId="57" xfId="1" applyNumberFormat="1" applyFont="1" applyFill="1" applyBorder="1" applyAlignment="1" applyProtection="1">
      <alignment horizontal="right" vertical="center" shrinkToFit="1"/>
    </xf>
    <xf numFmtId="49" fontId="7" fillId="0" borderId="58" xfId="1" applyNumberFormat="1" applyFont="1" applyFill="1" applyBorder="1" applyAlignment="1" applyProtection="1">
      <alignment horizontal="right" vertical="center" shrinkToFit="1"/>
    </xf>
    <xf numFmtId="38" fontId="7" fillId="0" borderId="58" xfId="1" applyFont="1" applyFill="1" applyBorder="1" applyAlignment="1" applyProtection="1">
      <alignment vertical="center" shrinkToFit="1"/>
    </xf>
    <xf numFmtId="183" fontId="7" fillId="0" borderId="19" xfId="0" applyNumberFormat="1" applyFont="1" applyBorder="1" applyAlignment="1">
      <alignment horizontal="left" vertical="center" indent="1"/>
    </xf>
    <xf numFmtId="183" fontId="7" fillId="0" borderId="20" xfId="0" applyNumberFormat="1" applyFont="1" applyBorder="1" applyAlignment="1">
      <alignment horizontal="left" vertical="center" indent="1"/>
    </xf>
    <xf numFmtId="183" fontId="7" fillId="0" borderId="22" xfId="0" applyNumberFormat="1" applyFont="1" applyBorder="1" applyAlignment="1">
      <alignment horizontal="left" vertical="center" indent="1"/>
    </xf>
    <xf numFmtId="183" fontId="7" fillId="0" borderId="23" xfId="0" applyNumberFormat="1" applyFont="1" applyBorder="1" applyAlignment="1">
      <alignment horizontal="left" vertical="center" indent="1"/>
    </xf>
    <xf numFmtId="179" fontId="7" fillId="0" borderId="19" xfId="0" applyNumberFormat="1" applyFont="1" applyBorder="1" applyAlignment="1">
      <alignment horizontal="left" vertical="center" indent="1"/>
    </xf>
    <xf numFmtId="179" fontId="7" fillId="0" borderId="20" xfId="0" applyNumberFormat="1" applyFont="1" applyBorder="1" applyAlignment="1">
      <alignment horizontal="left" vertical="center" indent="1"/>
    </xf>
    <xf numFmtId="179" fontId="7" fillId="0" borderId="44" xfId="0" applyNumberFormat="1" applyFont="1" applyBorder="1" applyAlignment="1">
      <alignment horizontal="left" vertical="center" indent="1"/>
    </xf>
    <xf numFmtId="179" fontId="7" fillId="0" borderId="0" xfId="0" applyNumberFormat="1" applyFont="1" applyAlignment="1">
      <alignment horizontal="left" vertical="center" indent="1"/>
    </xf>
    <xf numFmtId="179" fontId="7" fillId="0" borderId="7" xfId="0" applyNumberFormat="1" applyFont="1" applyBorder="1" applyAlignment="1">
      <alignment horizontal="left" vertical="center" indent="1"/>
    </xf>
    <xf numFmtId="179" fontId="7" fillId="0" borderId="2" xfId="0" applyNumberFormat="1" applyFont="1" applyBorder="1" applyAlignment="1">
      <alignment horizontal="left" vertical="center" indent="1"/>
    </xf>
    <xf numFmtId="179" fontId="7" fillId="0" borderId="82" xfId="0" applyNumberFormat="1" applyFont="1" applyBorder="1" applyAlignment="1">
      <alignment horizontal="center" vertical="center"/>
    </xf>
    <xf numFmtId="179" fontId="7" fillId="0" borderId="83" xfId="0" applyNumberFormat="1" applyFont="1" applyBorder="1" applyAlignment="1">
      <alignment horizontal="center" vertical="center"/>
    </xf>
    <xf numFmtId="179" fontId="7" fillId="0" borderId="41" xfId="0" applyNumberFormat="1" applyFont="1" applyBorder="1" applyAlignment="1">
      <alignment horizontal="center" vertical="center"/>
    </xf>
    <xf numFmtId="0" fontId="4" fillId="2" borderId="29" xfId="0" applyFont="1" applyFill="1" applyBorder="1" applyAlignment="1">
      <alignment vertical="center" shrinkToFit="1"/>
    </xf>
    <xf numFmtId="0" fontId="4" fillId="2" borderId="6" xfId="0" applyFont="1" applyFill="1" applyBorder="1" applyAlignment="1">
      <alignment vertical="center" shrinkToFit="1"/>
    </xf>
    <xf numFmtId="0" fontId="4" fillId="2" borderId="21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0" fontId="4" fillId="2" borderId="25" xfId="0" applyFont="1" applyFill="1" applyBorder="1" applyAlignment="1">
      <alignment vertical="center" shrinkToFit="1"/>
    </xf>
    <xf numFmtId="0" fontId="4" fillId="2" borderId="8" xfId="0" applyFont="1" applyFill="1" applyBorder="1" applyAlignment="1">
      <alignment vertical="center" shrinkToFit="1"/>
    </xf>
    <xf numFmtId="0" fontId="8" fillId="0" borderId="42" xfId="0" applyFont="1" applyBorder="1" applyAlignment="1">
      <alignment horizontal="left" vertical="center" indent="1" shrinkToFit="1"/>
    </xf>
    <xf numFmtId="0" fontId="8" fillId="0" borderId="43" xfId="0" applyFont="1" applyBorder="1" applyAlignment="1">
      <alignment horizontal="left" vertical="center" indent="1" shrinkToFit="1"/>
    </xf>
    <xf numFmtId="0" fontId="8" fillId="0" borderId="40" xfId="0" applyFont="1" applyBorder="1" applyAlignment="1">
      <alignment horizontal="left" vertical="center" indent="1" shrinkToFit="1"/>
    </xf>
    <xf numFmtId="0" fontId="8" fillId="0" borderId="83" xfId="0" applyFont="1" applyBorder="1" applyAlignment="1">
      <alignment horizontal="left" vertical="center" indent="1" shrinkToFit="1"/>
    </xf>
    <xf numFmtId="0" fontId="8" fillId="0" borderId="41" xfId="0" applyFont="1" applyBorder="1" applyAlignment="1">
      <alignment horizontal="left" vertical="center" indent="1" shrinkToFit="1"/>
    </xf>
    <xf numFmtId="0" fontId="8" fillId="0" borderId="44" xfId="0" applyFont="1" applyBorder="1" applyAlignment="1">
      <alignment horizontal="left" vertical="center" indent="1" shrinkToFit="1"/>
    </xf>
    <xf numFmtId="0" fontId="8" fillId="0" borderId="0" xfId="0" applyFont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 shrinkToFit="1"/>
    </xf>
    <xf numFmtId="0" fontId="3" fillId="0" borderId="1" xfId="0" applyFont="1" applyBorder="1" applyAlignment="1" applyProtection="1">
      <alignment horizontal="left" vertical="center" indent="1" shrinkToFit="1"/>
      <protection locked="0"/>
    </xf>
    <xf numFmtId="0" fontId="3" fillId="0" borderId="14" xfId="0" applyFont="1" applyBorder="1" applyAlignment="1" applyProtection="1">
      <alignment horizontal="left" vertical="center" indent="1" shrinkToFit="1"/>
      <protection locked="0"/>
    </xf>
    <xf numFmtId="0" fontId="13" fillId="0" borderId="42" xfId="0" applyFont="1" applyBorder="1" applyAlignment="1">
      <alignment horizontal="left" vertical="center" indent="1" shrinkToFit="1"/>
    </xf>
    <xf numFmtId="0" fontId="13" fillId="0" borderId="43" xfId="0" applyFont="1" applyBorder="1" applyAlignment="1">
      <alignment horizontal="left" vertical="center" indent="1" shrinkToFit="1"/>
    </xf>
    <xf numFmtId="183" fontId="7" fillId="0" borderId="28" xfId="0" applyNumberFormat="1" applyFont="1" applyBorder="1" applyAlignment="1">
      <alignment horizontal="center" vertical="center"/>
    </xf>
    <xf numFmtId="183" fontId="7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left" vertical="center" indent="1" shrinkToFit="1"/>
    </xf>
    <xf numFmtId="0" fontId="13" fillId="0" borderId="83" xfId="0" applyFont="1" applyBorder="1" applyAlignment="1">
      <alignment horizontal="left" vertical="center" indent="1" shrinkToFit="1"/>
    </xf>
    <xf numFmtId="0" fontId="13" fillId="0" borderId="41" xfId="0" applyFont="1" applyBorder="1" applyAlignment="1">
      <alignment horizontal="left" vertical="center" indent="1" shrinkToFit="1"/>
    </xf>
    <xf numFmtId="0" fontId="13" fillId="0" borderId="44" xfId="0" applyFont="1" applyBorder="1" applyAlignment="1">
      <alignment horizontal="left" vertical="center" indent="1" shrinkToFit="1"/>
    </xf>
    <xf numFmtId="0" fontId="13" fillId="0" borderId="0" xfId="0" applyFont="1" applyAlignment="1">
      <alignment horizontal="left" vertical="center" indent="1" shrinkToFit="1"/>
    </xf>
    <xf numFmtId="0" fontId="13" fillId="0" borderId="7" xfId="0" applyFont="1" applyBorder="1" applyAlignment="1">
      <alignment horizontal="left" vertical="center" indent="1" shrinkToFit="1"/>
    </xf>
    <xf numFmtId="0" fontId="13" fillId="0" borderId="2" xfId="0" applyFont="1" applyBorder="1" applyAlignment="1">
      <alignment horizontal="left" vertical="center" indent="1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82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50" xfId="0" applyFont="1" applyFill="1" applyBorder="1" applyAlignment="1">
      <alignment horizontal="center" vertical="center" shrinkToFit="1"/>
    </xf>
    <xf numFmtId="176" fontId="23" fillId="2" borderId="30" xfId="0" applyNumberFormat="1" applyFont="1" applyFill="1" applyBorder="1" applyAlignment="1">
      <alignment vertical="center" shrinkToFit="1"/>
    </xf>
    <xf numFmtId="176" fontId="23" fillId="2" borderId="47" xfId="0" applyNumberFormat="1" applyFont="1" applyFill="1" applyBorder="1" applyAlignment="1">
      <alignment vertical="center" shrinkToFit="1"/>
    </xf>
    <xf numFmtId="176" fontId="23" fillId="2" borderId="48" xfId="0" applyNumberFormat="1" applyFont="1" applyFill="1" applyBorder="1" applyAlignment="1">
      <alignment vertical="center" shrinkToFit="1"/>
    </xf>
    <xf numFmtId="176" fontId="23" fillId="2" borderId="92" xfId="0" applyNumberFormat="1" applyFont="1" applyFill="1" applyBorder="1" applyAlignment="1">
      <alignment vertical="center" shrinkToFit="1"/>
    </xf>
    <xf numFmtId="176" fontId="23" fillId="2" borderId="5" xfId="0" applyNumberFormat="1" applyFont="1" applyFill="1" applyBorder="1" applyAlignment="1">
      <alignment vertical="center" shrinkToFit="1"/>
    </xf>
    <xf numFmtId="176" fontId="23" fillId="2" borderId="4" xfId="0" applyNumberFormat="1" applyFont="1" applyFill="1" applyBorder="1" applyAlignment="1">
      <alignment vertical="center" shrinkToFit="1"/>
    </xf>
    <xf numFmtId="0" fontId="23" fillId="2" borderId="92" xfId="0" applyFont="1" applyFill="1" applyBorder="1" applyAlignment="1">
      <alignment vertical="center" shrinkToFit="1"/>
    </xf>
    <xf numFmtId="0" fontId="23" fillId="2" borderId="5" xfId="0" applyFont="1" applyFill="1" applyBorder="1" applyAlignment="1">
      <alignment vertical="center" shrinkToFit="1"/>
    </xf>
    <xf numFmtId="0" fontId="23" fillId="2" borderId="4" xfId="0" applyFont="1" applyFill="1" applyBorder="1" applyAlignment="1">
      <alignment vertical="center" shrinkToFit="1"/>
    </xf>
    <xf numFmtId="0" fontId="24" fillId="2" borderId="92" xfId="0" applyFont="1" applyFill="1" applyBorder="1" applyAlignment="1">
      <alignment vertical="center" shrinkToFit="1"/>
    </xf>
    <xf numFmtId="0" fontId="24" fillId="2" borderId="5" xfId="0" applyFont="1" applyFill="1" applyBorder="1" applyAlignment="1">
      <alignment vertical="center" shrinkToFit="1"/>
    </xf>
    <xf numFmtId="0" fontId="24" fillId="2" borderId="4" xfId="0" applyFont="1" applyFill="1" applyBorder="1" applyAlignment="1">
      <alignment vertical="center" shrinkToFit="1"/>
    </xf>
    <xf numFmtId="0" fontId="23" fillId="2" borderId="93" xfId="0" applyFont="1" applyFill="1" applyBorder="1" applyAlignment="1">
      <alignment vertical="center" shrinkToFit="1"/>
    </xf>
    <xf numFmtId="0" fontId="23" fillId="2" borderId="79" xfId="0" applyFont="1" applyFill="1" applyBorder="1" applyAlignment="1">
      <alignment vertical="center" shrinkToFit="1"/>
    </xf>
    <xf numFmtId="0" fontId="23" fillId="2" borderId="80" xfId="0" applyFont="1" applyFill="1" applyBorder="1" applyAlignment="1">
      <alignment vertical="center" shrinkToFit="1"/>
    </xf>
    <xf numFmtId="0" fontId="3" fillId="0" borderId="42" xfId="0" applyFont="1" applyBorder="1" applyAlignment="1">
      <alignment horizontal="left" vertical="center" indent="1" shrinkToFit="1"/>
    </xf>
    <xf numFmtId="0" fontId="3" fillId="0" borderId="43" xfId="0" applyFont="1" applyBorder="1" applyAlignment="1">
      <alignment horizontal="left" vertical="center" indent="1" shrinkToFit="1"/>
    </xf>
    <xf numFmtId="0" fontId="7" fillId="0" borderId="42" xfId="0" applyFont="1" applyBorder="1" applyAlignment="1">
      <alignment horizontal="left" vertical="center" indent="1" shrinkToFit="1"/>
    </xf>
    <xf numFmtId="0" fontId="7" fillId="0" borderId="43" xfId="0" applyFont="1" applyBorder="1" applyAlignment="1">
      <alignment horizontal="left" vertical="center" indent="1" shrinkToFit="1"/>
    </xf>
    <xf numFmtId="0" fontId="7" fillId="0" borderId="44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left" vertical="center" indent="1" shrinkToFit="1"/>
    </xf>
    <xf numFmtId="0" fontId="7" fillId="0" borderId="7" xfId="0" applyFont="1" applyBorder="1" applyAlignment="1">
      <alignment horizontal="left" vertical="center" indent="1" shrinkToFit="1"/>
    </xf>
    <xf numFmtId="0" fontId="7" fillId="0" borderId="2" xfId="0" applyFont="1" applyBorder="1" applyAlignment="1">
      <alignment horizontal="left" vertical="center" indent="1" shrinkToFit="1"/>
    </xf>
    <xf numFmtId="182" fontId="7" fillId="0" borderId="19" xfId="0" applyNumberFormat="1" applyFont="1" applyBorder="1" applyAlignment="1">
      <alignment horizontal="left" vertical="center" indent="1" shrinkToFit="1"/>
    </xf>
    <xf numFmtId="182" fontId="7" fillId="0" borderId="20" xfId="0" applyNumberFormat="1" applyFont="1" applyBorder="1" applyAlignment="1">
      <alignment horizontal="left" vertical="center" indent="1" shrinkToFit="1"/>
    </xf>
    <xf numFmtId="182" fontId="7" fillId="0" borderId="44" xfId="0" applyNumberFormat="1" applyFont="1" applyBorder="1" applyAlignment="1">
      <alignment horizontal="left" vertical="center" indent="1" shrinkToFit="1"/>
    </xf>
    <xf numFmtId="182" fontId="7" fillId="0" borderId="0" xfId="0" applyNumberFormat="1" applyFont="1" applyAlignment="1">
      <alignment horizontal="left" vertical="center" indent="1" shrinkToFit="1"/>
    </xf>
    <xf numFmtId="182" fontId="7" fillId="0" borderId="7" xfId="0" applyNumberFormat="1" applyFont="1" applyBorder="1" applyAlignment="1">
      <alignment horizontal="left" vertical="center" indent="1" shrinkToFit="1"/>
    </xf>
    <xf numFmtId="182" fontId="7" fillId="0" borderId="2" xfId="0" applyNumberFormat="1" applyFont="1" applyBorder="1" applyAlignment="1">
      <alignment horizontal="left" vertical="center" indent="1" shrinkToFit="1"/>
    </xf>
    <xf numFmtId="1" fontId="13" fillId="0" borderId="5" xfId="0" applyNumberFormat="1" applyFont="1" applyBorder="1" applyAlignment="1">
      <alignment horizontal="center" vertical="center"/>
    </xf>
    <xf numFmtId="1" fontId="13" fillId="0" borderId="15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left" vertical="center"/>
    </xf>
    <xf numFmtId="0" fontId="4" fillId="2" borderId="11" xfId="0" applyFont="1" applyFill="1" applyBorder="1" applyAlignment="1">
      <alignment horizontal="distributed" vertical="center" indent="2" shrinkToFit="1"/>
    </xf>
    <xf numFmtId="0" fontId="4" fillId="2" borderId="12" xfId="0" applyFont="1" applyFill="1" applyBorder="1" applyAlignment="1">
      <alignment horizontal="distributed" vertical="center" indent="2" shrinkToFit="1"/>
    </xf>
    <xf numFmtId="0" fontId="4" fillId="2" borderId="1" xfId="0" applyFont="1" applyFill="1" applyBorder="1" applyAlignment="1">
      <alignment horizontal="distributed" vertical="center" indent="2" shrinkToFit="1"/>
    </xf>
    <xf numFmtId="0" fontId="4" fillId="2" borderId="14" xfId="0" applyFont="1" applyFill="1" applyBorder="1" applyAlignment="1">
      <alignment horizontal="distributed" vertical="center" indent="2" shrinkToFit="1"/>
    </xf>
    <xf numFmtId="38" fontId="7" fillId="0" borderId="81" xfId="1" applyFont="1" applyBorder="1" applyAlignment="1" applyProtection="1">
      <alignment vertical="center" shrinkToFit="1"/>
    </xf>
    <xf numFmtId="38" fontId="7" fillId="0" borderId="79" xfId="1" applyFont="1" applyBorder="1" applyAlignment="1" applyProtection="1">
      <alignment vertical="center" shrinkToFit="1"/>
    </xf>
    <xf numFmtId="38" fontId="7" fillId="0" borderId="80" xfId="1" applyFont="1" applyBorder="1" applyAlignment="1" applyProtection="1">
      <alignment vertical="center" shrinkToFit="1"/>
    </xf>
    <xf numFmtId="38" fontId="7" fillId="0" borderId="62" xfId="1" applyFont="1" applyFill="1" applyBorder="1" applyAlignment="1" applyProtection="1">
      <alignment vertical="center" shrinkToFit="1"/>
    </xf>
    <xf numFmtId="38" fontId="7" fillId="0" borderId="52" xfId="1" applyFont="1" applyFill="1" applyBorder="1" applyAlignment="1" applyProtection="1">
      <alignment vertical="center" shrinkToFit="1"/>
    </xf>
    <xf numFmtId="38" fontId="7" fillId="0" borderId="53" xfId="1" applyFont="1" applyFill="1" applyBorder="1" applyAlignment="1" applyProtection="1">
      <alignment vertical="center" shrinkToFit="1"/>
    </xf>
    <xf numFmtId="38" fontId="7" fillId="0" borderId="54" xfId="1" applyFont="1" applyFill="1" applyBorder="1" applyAlignment="1" applyProtection="1">
      <alignment vertical="center" shrinkToFit="1"/>
    </xf>
    <xf numFmtId="180" fontId="7" fillId="0" borderId="47" xfId="0" applyNumberFormat="1" applyFont="1" applyBorder="1" applyAlignment="1">
      <alignment horizontal="center" vertical="center"/>
    </xf>
    <xf numFmtId="180" fontId="7" fillId="0" borderId="49" xfId="0" applyNumberFormat="1" applyFont="1" applyBorder="1" applyAlignment="1">
      <alignment horizontal="center" vertical="center"/>
    </xf>
    <xf numFmtId="180" fontId="7" fillId="0" borderId="5" xfId="0" applyNumberFormat="1" applyFont="1" applyBorder="1" applyAlignment="1">
      <alignment horizontal="center" vertical="center"/>
    </xf>
    <xf numFmtId="180" fontId="7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 shrinkToFit="1"/>
    </xf>
    <xf numFmtId="0" fontId="3" fillId="0" borderId="84" xfId="0" applyFont="1" applyBorder="1" applyAlignment="1">
      <alignment horizontal="left" vertical="center" indent="1" shrinkToFit="1"/>
    </xf>
    <xf numFmtId="38" fontId="3" fillId="0" borderId="59" xfId="1" applyFont="1" applyBorder="1" applyAlignment="1" applyProtection="1">
      <alignment vertical="center" shrinkToFit="1"/>
    </xf>
    <xf numFmtId="0" fontId="3" fillId="0" borderId="53" xfId="0" applyFont="1" applyBorder="1" applyAlignment="1">
      <alignment vertical="center" shrinkToFit="1"/>
    </xf>
    <xf numFmtId="0" fontId="4" fillId="2" borderId="46" xfId="0" applyFont="1" applyFill="1" applyBorder="1" applyAlignment="1">
      <alignment horizontal="center" vertical="center" shrinkToFit="1"/>
    </xf>
    <xf numFmtId="0" fontId="4" fillId="2" borderId="47" xfId="0" applyFont="1" applyFill="1" applyBorder="1" applyAlignment="1">
      <alignment horizontal="center" vertical="center" shrinkToFit="1"/>
    </xf>
    <xf numFmtId="0" fontId="4" fillId="2" borderId="48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vertical="center" shrinkToFit="1"/>
    </xf>
    <xf numFmtId="0" fontId="4" fillId="2" borderId="17" xfId="0" applyFont="1" applyFill="1" applyBorder="1" applyAlignment="1">
      <alignment vertical="center" shrinkToFit="1"/>
    </xf>
    <xf numFmtId="177" fontId="5" fillId="0" borderId="28" xfId="1" applyNumberFormat="1" applyFont="1" applyFill="1" applyBorder="1" applyAlignment="1" applyProtection="1">
      <alignment horizontal="center" vertical="center" shrinkToFit="1"/>
    </xf>
    <xf numFmtId="177" fontId="5" fillId="0" borderId="24" xfId="1" applyNumberFormat="1" applyFont="1" applyFill="1" applyBorder="1" applyAlignment="1" applyProtection="1">
      <alignment horizontal="center" vertical="center" shrinkToFit="1"/>
    </xf>
    <xf numFmtId="0" fontId="9" fillId="0" borderId="32" xfId="0" applyFont="1" applyBorder="1" applyAlignment="1">
      <alignment horizontal="right" vertical="top"/>
    </xf>
    <xf numFmtId="0" fontId="7" fillId="0" borderId="42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181" fontId="7" fillId="0" borderId="43" xfId="0" applyNumberFormat="1" applyFont="1" applyBorder="1" applyAlignment="1">
      <alignment horizontal="left" vertical="center"/>
    </xf>
    <xf numFmtId="181" fontId="7" fillId="0" borderId="0" xfId="0" applyNumberFormat="1" applyFont="1" applyAlignment="1">
      <alignment horizontal="left" vertical="center"/>
    </xf>
    <xf numFmtId="181" fontId="7" fillId="0" borderId="2" xfId="0" applyNumberFormat="1" applyFont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 shrinkToFit="1"/>
    </xf>
    <xf numFmtId="0" fontId="4" fillId="2" borderId="43" xfId="0" applyFont="1" applyFill="1" applyBorder="1" applyAlignment="1">
      <alignment horizontal="left" vertical="center" shrinkToFit="1"/>
    </xf>
    <xf numFmtId="0" fontId="4" fillId="2" borderId="40" xfId="0" applyFont="1" applyFill="1" applyBorder="1" applyAlignment="1">
      <alignment horizontal="left" vertical="center" shrinkToFit="1"/>
    </xf>
    <xf numFmtId="0" fontId="4" fillId="2" borderId="44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left" vertical="center" shrinkToFit="1"/>
    </xf>
    <xf numFmtId="0" fontId="4" fillId="2" borderId="83" xfId="0" applyFont="1" applyFill="1" applyBorder="1" applyAlignment="1">
      <alignment horizontal="left" vertical="center" shrinkToFit="1"/>
    </xf>
    <xf numFmtId="0" fontId="4" fillId="2" borderId="7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4" fillId="2" borderId="41" xfId="0" applyFont="1" applyFill="1" applyBorder="1" applyAlignment="1">
      <alignment horizontal="left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9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indent="1" shrinkToFit="1"/>
    </xf>
    <xf numFmtId="0" fontId="7" fillId="0" borderId="5" xfId="0" applyFont="1" applyBorder="1" applyAlignment="1">
      <alignment horizontal="left" vertical="center" indent="1" shrinkToFit="1"/>
    </xf>
    <xf numFmtId="0" fontId="7" fillId="0" borderId="81" xfId="0" applyFont="1" applyBorder="1" applyAlignment="1">
      <alignment horizontal="left" vertical="center" indent="1" shrinkToFit="1"/>
    </xf>
    <xf numFmtId="0" fontId="7" fillId="0" borderId="79" xfId="0" applyFont="1" applyBorder="1" applyAlignment="1">
      <alignment horizontal="left" vertical="center" indent="1" shrinkToFit="1"/>
    </xf>
    <xf numFmtId="0" fontId="4" fillId="0" borderId="22" xfId="0" applyFont="1" applyBorder="1" applyAlignment="1">
      <alignment horizontal="left" vertical="center" indent="1" shrinkToFit="1"/>
    </xf>
    <xf numFmtId="0" fontId="4" fillId="0" borderId="23" xfId="0" applyFont="1" applyBorder="1" applyAlignment="1">
      <alignment horizontal="left" vertical="center" indent="1" shrinkToFit="1"/>
    </xf>
    <xf numFmtId="0" fontId="4" fillId="2" borderId="30" xfId="0" applyFont="1" applyFill="1" applyBorder="1" applyAlignment="1">
      <alignment horizontal="center" vertical="center" shrinkToFit="1"/>
    </xf>
    <xf numFmtId="56" fontId="7" fillId="0" borderId="70" xfId="1" applyNumberFormat="1" applyFont="1" applyFill="1" applyBorder="1" applyAlignment="1" applyProtection="1">
      <alignment vertical="center" shrinkToFit="1"/>
    </xf>
    <xf numFmtId="56" fontId="7" fillId="0" borderId="53" xfId="1" applyNumberFormat="1" applyFont="1" applyFill="1" applyBorder="1" applyAlignment="1" applyProtection="1">
      <alignment vertical="center" shrinkToFit="1"/>
    </xf>
    <xf numFmtId="56" fontId="7" fillId="0" borderId="54" xfId="1" applyNumberFormat="1" applyFont="1" applyFill="1" applyBorder="1" applyAlignment="1" applyProtection="1">
      <alignment vertical="center" shrinkToFit="1"/>
    </xf>
    <xf numFmtId="38" fontId="4" fillId="2" borderId="89" xfId="1" applyFont="1" applyFill="1" applyBorder="1" applyAlignment="1" applyProtection="1">
      <alignment horizontal="left" vertical="center" shrinkToFit="1"/>
    </xf>
    <xf numFmtId="38" fontId="4" fillId="2" borderId="90" xfId="1" applyFont="1" applyFill="1" applyBorder="1" applyAlignment="1" applyProtection="1">
      <alignment horizontal="left" vertical="center" shrinkToFit="1"/>
    </xf>
    <xf numFmtId="38" fontId="4" fillId="2" borderId="91" xfId="1" applyFont="1" applyFill="1" applyBorder="1" applyAlignment="1" applyProtection="1">
      <alignment horizontal="left" vertical="center" shrinkToFit="1"/>
    </xf>
    <xf numFmtId="38" fontId="4" fillId="2" borderId="88" xfId="1" applyFont="1" applyFill="1" applyBorder="1" applyAlignment="1" applyProtection="1">
      <alignment horizontal="left" vertical="center" shrinkToFit="1"/>
    </xf>
    <xf numFmtId="177" fontId="22" fillId="0" borderId="20" xfId="1" applyNumberFormat="1" applyFont="1" applyFill="1" applyBorder="1" applyAlignment="1" applyProtection="1">
      <alignment horizontal="right" vertical="center" shrinkToFit="1"/>
    </xf>
    <xf numFmtId="177" fontId="22" fillId="0" borderId="23" xfId="1" applyNumberFormat="1" applyFont="1" applyFill="1" applyBorder="1" applyAlignment="1" applyProtection="1">
      <alignment horizontal="right" vertical="center" shrinkToFit="1"/>
    </xf>
    <xf numFmtId="49" fontId="7" fillId="0" borderId="70" xfId="0" applyNumberFormat="1" applyFont="1" applyBorder="1" applyAlignment="1">
      <alignment vertical="center" shrinkToFit="1"/>
    </xf>
    <xf numFmtId="49" fontId="7" fillId="0" borderId="53" xfId="0" applyNumberFormat="1" applyFont="1" applyBorder="1" applyAlignment="1">
      <alignment vertical="center" shrinkToFit="1"/>
    </xf>
    <xf numFmtId="49" fontId="7" fillId="0" borderId="54" xfId="0" applyNumberFormat="1" applyFont="1" applyBorder="1" applyAlignment="1">
      <alignment vertical="center" shrinkToFit="1"/>
    </xf>
    <xf numFmtId="38" fontId="7" fillId="0" borderId="71" xfId="1" applyFont="1" applyFill="1" applyBorder="1" applyAlignment="1" applyProtection="1">
      <alignment vertical="center" shrinkToFit="1"/>
    </xf>
    <xf numFmtId="0" fontId="4" fillId="2" borderId="30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182" fontId="7" fillId="0" borderId="19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20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44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0" xfId="0" applyNumberFormat="1" applyFont="1" applyAlignment="1" applyProtection="1">
      <alignment horizontal="left" vertical="center" indent="1" shrinkToFit="1"/>
      <protection locked="0"/>
    </xf>
    <xf numFmtId="182" fontId="7" fillId="0" borderId="7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2" xfId="0" applyNumberFormat="1" applyFont="1" applyBorder="1" applyAlignment="1" applyProtection="1">
      <alignment horizontal="left" vertical="center" indent="1" shrinkToFit="1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2" xfId="0" applyFont="1" applyBorder="1" applyAlignment="1" applyProtection="1">
      <alignment horizontal="left" vertical="center" indent="1" shrinkToFit="1"/>
      <protection locked="0"/>
    </xf>
    <xf numFmtId="0" fontId="7" fillId="0" borderId="43" xfId="0" applyFont="1" applyBorder="1" applyAlignment="1" applyProtection="1">
      <alignment horizontal="left" vertical="center" indent="1" shrinkToFit="1"/>
      <protection locked="0"/>
    </xf>
    <xf numFmtId="0" fontId="7" fillId="0" borderId="44" xfId="0" applyFont="1" applyBorder="1" applyAlignment="1" applyProtection="1">
      <alignment horizontal="left" vertical="center" indent="1" shrinkToFit="1"/>
      <protection locked="0"/>
    </xf>
    <xf numFmtId="0" fontId="7" fillId="0" borderId="0" xfId="0" applyFont="1" applyAlignment="1" applyProtection="1">
      <alignment horizontal="left" vertical="center" indent="1" shrinkToFit="1"/>
      <protection locked="0"/>
    </xf>
    <xf numFmtId="0" fontId="7" fillId="0" borderId="7" xfId="0" applyFont="1" applyBorder="1" applyAlignment="1" applyProtection="1">
      <alignment horizontal="left" vertical="center" indent="1" shrinkToFit="1"/>
      <protection locked="0"/>
    </xf>
    <xf numFmtId="0" fontId="7" fillId="0" borderId="2" xfId="0" applyFont="1" applyBorder="1" applyAlignment="1" applyProtection="1">
      <alignment horizontal="left" vertical="center" indent="1" shrinkToFit="1"/>
      <protection locked="0"/>
    </xf>
    <xf numFmtId="0" fontId="3" fillId="0" borderId="42" xfId="0" applyFont="1" applyBorder="1" applyAlignment="1">
      <alignment horizontal="left" vertical="center" shrinkToFit="1"/>
    </xf>
    <xf numFmtId="0" fontId="3" fillId="0" borderId="43" xfId="0" applyFont="1" applyBorder="1" applyAlignment="1">
      <alignment horizontal="left" vertical="center" shrinkToFit="1"/>
    </xf>
    <xf numFmtId="184" fontId="7" fillId="0" borderId="44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0" xfId="0" applyNumberFormat="1" applyFont="1" applyAlignment="1" applyProtection="1">
      <alignment horizontal="left" vertical="center" indent="1" shrinkToFit="1"/>
      <protection locked="0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181" fontId="7" fillId="0" borderId="43" xfId="0" applyNumberFormat="1" applyFont="1" applyBorder="1" applyAlignment="1" applyProtection="1">
      <alignment horizontal="left" vertical="center"/>
      <protection locked="0"/>
    </xf>
    <xf numFmtId="181" fontId="7" fillId="0" borderId="0" xfId="0" applyNumberFormat="1" applyFont="1" applyAlignment="1" applyProtection="1">
      <alignment horizontal="left" vertical="center"/>
      <protection locked="0"/>
    </xf>
    <xf numFmtId="181" fontId="7" fillId="0" borderId="2" xfId="0" applyNumberFormat="1" applyFont="1" applyBorder="1" applyAlignment="1" applyProtection="1">
      <alignment horizontal="left" vertical="center"/>
      <protection locked="0"/>
    </xf>
    <xf numFmtId="0" fontId="7" fillId="0" borderId="42" xfId="0" applyFont="1" applyBorder="1" applyAlignment="1" applyProtection="1">
      <alignment horizontal="center" vertical="center" shrinkToFit="1"/>
      <protection locked="0"/>
    </xf>
    <xf numFmtId="0" fontId="7" fillId="0" borderId="43" xfId="0" applyFont="1" applyBorder="1" applyAlignment="1" applyProtection="1">
      <alignment horizontal="center" vertical="center" shrinkToFit="1"/>
      <protection locked="0"/>
    </xf>
    <xf numFmtId="0" fontId="7" fillId="0" borderId="44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177" fontId="22" fillId="0" borderId="19" xfId="1" applyNumberFormat="1" applyFont="1" applyFill="1" applyBorder="1" applyAlignment="1" applyProtection="1">
      <alignment horizontal="right" vertical="center" shrinkToFit="1"/>
    </xf>
    <xf numFmtId="177" fontId="22" fillId="0" borderId="22" xfId="1" applyNumberFormat="1" applyFont="1" applyFill="1" applyBorder="1" applyAlignment="1" applyProtection="1">
      <alignment horizontal="right" vertical="center" shrinkToFit="1"/>
    </xf>
    <xf numFmtId="0" fontId="12" fillId="0" borderId="44" xfId="0" applyFont="1" applyBorder="1" applyAlignment="1" applyProtection="1">
      <alignment vertical="center" shrinkToFit="1"/>
      <protection locked="0"/>
    </xf>
    <xf numFmtId="0" fontId="12" fillId="0" borderId="0" xfId="0" applyFont="1" applyAlignment="1" applyProtection="1">
      <alignment vertical="center" shrinkToFit="1"/>
      <protection locked="0"/>
    </xf>
    <xf numFmtId="0" fontId="12" fillId="0" borderId="45" xfId="0" applyFont="1" applyBorder="1" applyAlignment="1" applyProtection="1">
      <alignment vertical="center" shrinkToFit="1"/>
      <protection locked="0"/>
    </xf>
    <xf numFmtId="0" fontId="12" fillId="0" borderId="22" xfId="0" applyFont="1" applyBorder="1" applyAlignment="1" applyProtection="1">
      <alignment vertical="center" shrinkToFit="1"/>
      <protection locked="0"/>
    </xf>
    <xf numFmtId="0" fontId="12" fillId="0" borderId="23" xfId="0" applyFont="1" applyBorder="1" applyAlignment="1" applyProtection="1">
      <alignment vertical="center" shrinkToFit="1"/>
      <protection locked="0"/>
    </xf>
    <xf numFmtId="0" fontId="12" fillId="0" borderId="24" xfId="0" applyFont="1" applyBorder="1" applyAlignment="1" applyProtection="1">
      <alignment vertical="center" shrinkToFit="1"/>
      <protection locked="0"/>
    </xf>
    <xf numFmtId="0" fontId="12" fillId="0" borderId="19" xfId="0" applyFont="1" applyBorder="1" applyAlignment="1" applyProtection="1">
      <alignment vertical="center" shrinkToFit="1"/>
      <protection locked="0"/>
    </xf>
    <xf numFmtId="0" fontId="12" fillId="0" borderId="20" xfId="0" applyFont="1" applyBorder="1" applyAlignment="1" applyProtection="1">
      <alignment vertical="center" shrinkToFit="1"/>
      <protection locked="0"/>
    </xf>
    <xf numFmtId="0" fontId="12" fillId="0" borderId="28" xfId="0" applyFont="1" applyBorder="1" applyAlignment="1" applyProtection="1">
      <alignment vertical="center" shrinkToFit="1"/>
      <protection locked="0"/>
    </xf>
    <xf numFmtId="56" fontId="7" fillId="0" borderId="74" xfId="1" applyNumberFormat="1" applyFont="1" applyFill="1" applyBorder="1" applyAlignment="1" applyProtection="1">
      <alignment vertical="center" shrinkToFit="1"/>
      <protection locked="0"/>
    </xf>
    <xf numFmtId="56" fontId="7" fillId="0" borderId="61" xfId="1" applyNumberFormat="1" applyFont="1" applyFill="1" applyBorder="1" applyAlignment="1" applyProtection="1">
      <alignment vertical="center" shrinkToFit="1"/>
      <protection locked="0"/>
    </xf>
    <xf numFmtId="56" fontId="7" fillId="0" borderId="62" xfId="1" applyNumberFormat="1" applyFont="1" applyFill="1" applyBorder="1" applyAlignment="1" applyProtection="1">
      <alignment vertical="center" shrinkToFit="1"/>
      <protection locked="0"/>
    </xf>
    <xf numFmtId="0" fontId="3" fillId="0" borderId="60" xfId="0" applyFont="1" applyBorder="1" applyAlignment="1" applyProtection="1">
      <alignment vertical="center" shrinkToFit="1"/>
      <protection locked="0"/>
    </xf>
    <xf numFmtId="0" fontId="3" fillId="0" borderId="61" xfId="0" applyFont="1" applyBorder="1" applyAlignment="1" applyProtection="1">
      <alignment vertical="center" shrinkToFit="1"/>
      <protection locked="0"/>
    </xf>
    <xf numFmtId="0" fontId="3" fillId="0" borderId="62" xfId="0" applyFont="1" applyBorder="1" applyAlignment="1" applyProtection="1">
      <alignment vertical="center" shrinkToFit="1"/>
      <protection locked="0"/>
    </xf>
    <xf numFmtId="9" fontId="7" fillId="0" borderId="59" xfId="2" applyFont="1" applyFill="1" applyBorder="1" applyAlignment="1" applyProtection="1">
      <alignment horizontal="left" vertical="center" shrinkToFit="1"/>
      <protection locked="0"/>
    </xf>
    <xf numFmtId="40" fontId="3" fillId="0" borderId="59" xfId="1" applyNumberFormat="1" applyFont="1" applyBorder="1" applyAlignment="1" applyProtection="1">
      <alignment vertical="center" shrinkToFit="1"/>
      <protection locked="0"/>
    </xf>
    <xf numFmtId="0" fontId="3" fillId="0" borderId="59" xfId="0" applyFont="1" applyBorder="1" applyAlignment="1" applyProtection="1">
      <alignment vertical="center" shrinkToFit="1"/>
      <protection locked="0"/>
    </xf>
    <xf numFmtId="38" fontId="3" fillId="0" borderId="59" xfId="1" applyFont="1" applyBorder="1" applyAlignment="1" applyProtection="1">
      <alignment vertical="center" shrinkToFit="1"/>
      <protection locked="0"/>
    </xf>
    <xf numFmtId="38" fontId="7" fillId="0" borderId="85" xfId="1" applyFont="1" applyFill="1" applyBorder="1" applyAlignment="1" applyProtection="1">
      <alignment vertical="center" shrinkToFit="1"/>
    </xf>
    <xf numFmtId="38" fontId="7" fillId="0" borderId="86" xfId="1" applyFont="1" applyFill="1" applyBorder="1" applyAlignment="1" applyProtection="1">
      <alignment vertical="center" shrinkToFit="1"/>
    </xf>
    <xf numFmtId="38" fontId="7" fillId="0" borderId="87" xfId="1" applyFont="1" applyFill="1" applyBorder="1" applyAlignment="1" applyProtection="1">
      <alignment vertical="center" shrinkToFit="1"/>
    </xf>
    <xf numFmtId="56" fontId="7" fillId="0" borderId="72" xfId="1" applyNumberFormat="1" applyFont="1" applyFill="1" applyBorder="1" applyAlignment="1" applyProtection="1">
      <alignment vertical="center" shrinkToFit="1"/>
      <protection locked="0"/>
    </xf>
    <xf numFmtId="56" fontId="7" fillId="0" borderId="57" xfId="1" applyNumberFormat="1" applyFont="1" applyFill="1" applyBorder="1" applyAlignment="1" applyProtection="1">
      <alignment vertical="center" shrinkToFit="1"/>
      <protection locked="0"/>
    </xf>
    <xf numFmtId="56" fontId="7" fillId="0" borderId="58" xfId="1" applyNumberFormat="1" applyFont="1" applyFill="1" applyBorder="1" applyAlignment="1" applyProtection="1">
      <alignment vertical="center" shrinkToFit="1"/>
      <protection locked="0"/>
    </xf>
    <xf numFmtId="0" fontId="3" fillId="0" borderId="56" xfId="0" applyFont="1" applyBorder="1" applyAlignment="1" applyProtection="1">
      <alignment vertical="center" shrinkToFit="1"/>
      <protection locked="0"/>
    </xf>
    <xf numFmtId="0" fontId="3" fillId="0" borderId="57" xfId="0" applyFont="1" applyBorder="1" applyAlignment="1" applyProtection="1">
      <alignment vertical="center" shrinkToFit="1"/>
      <protection locked="0"/>
    </xf>
    <xf numFmtId="0" fontId="3" fillId="0" borderId="58" xfId="0" applyFont="1" applyBorder="1" applyAlignment="1" applyProtection="1">
      <alignment vertical="center" shrinkToFit="1"/>
      <protection locked="0"/>
    </xf>
    <xf numFmtId="9" fontId="7" fillId="0" borderId="55" xfId="2" applyFont="1" applyFill="1" applyBorder="1" applyAlignment="1" applyProtection="1">
      <alignment horizontal="left" vertical="center" shrinkToFit="1"/>
      <protection locked="0"/>
    </xf>
    <xf numFmtId="40" fontId="3" fillId="0" borderId="55" xfId="1" applyNumberFormat="1" applyFont="1" applyBorder="1" applyAlignment="1" applyProtection="1">
      <alignment vertical="center" shrinkToFit="1"/>
      <protection locked="0"/>
    </xf>
    <xf numFmtId="0" fontId="3" fillId="0" borderId="55" xfId="0" applyFont="1" applyBorder="1" applyAlignment="1" applyProtection="1">
      <alignment vertical="center" shrinkToFit="1"/>
      <protection locked="0"/>
    </xf>
    <xf numFmtId="38" fontId="3" fillId="0" borderId="55" xfId="1" applyFont="1" applyBorder="1" applyAlignment="1" applyProtection="1">
      <alignment vertical="center" shrinkToFit="1"/>
      <protection locked="0"/>
    </xf>
    <xf numFmtId="56" fontId="7" fillId="0" borderId="70" xfId="1" applyNumberFormat="1" applyFont="1" applyFill="1" applyBorder="1" applyAlignment="1" applyProtection="1">
      <alignment vertical="center" shrinkToFit="1"/>
      <protection locked="0"/>
    </xf>
    <xf numFmtId="56" fontId="7" fillId="0" borderId="53" xfId="1" applyNumberFormat="1" applyFont="1" applyFill="1" applyBorder="1" applyAlignment="1" applyProtection="1">
      <alignment vertical="center" shrinkToFit="1"/>
      <protection locked="0"/>
    </xf>
    <xf numFmtId="56" fontId="7" fillId="0" borderId="54" xfId="1" applyNumberFormat="1" applyFont="1" applyFill="1" applyBorder="1" applyAlignment="1" applyProtection="1">
      <alignment vertical="center" shrinkToFit="1"/>
      <protection locked="0"/>
    </xf>
    <xf numFmtId="0" fontId="3" fillId="0" borderId="52" xfId="0" applyFont="1" applyBorder="1" applyAlignment="1" applyProtection="1">
      <alignment vertical="center" shrinkToFit="1"/>
      <protection locked="0"/>
    </xf>
    <xf numFmtId="0" fontId="3" fillId="0" borderId="53" xfId="0" applyFont="1" applyBorder="1" applyAlignment="1" applyProtection="1">
      <alignment vertical="center" shrinkToFit="1"/>
      <protection locked="0"/>
    </xf>
    <xf numFmtId="0" fontId="3" fillId="0" borderId="54" xfId="0" applyFont="1" applyBorder="1" applyAlignment="1" applyProtection="1">
      <alignment vertical="center" shrinkToFit="1"/>
      <protection locked="0"/>
    </xf>
    <xf numFmtId="9" fontId="7" fillId="0" borderId="51" xfId="2" applyFont="1" applyFill="1" applyBorder="1" applyAlignment="1" applyProtection="1">
      <alignment horizontal="left" vertical="center" shrinkToFit="1"/>
      <protection locked="0"/>
    </xf>
    <xf numFmtId="40" fontId="3" fillId="0" borderId="51" xfId="1" applyNumberFormat="1" applyFont="1" applyBorder="1" applyAlignment="1" applyProtection="1">
      <alignment vertical="center" shrinkToFit="1"/>
      <protection locked="0"/>
    </xf>
    <xf numFmtId="38" fontId="3" fillId="0" borderId="51" xfId="1" applyFont="1" applyBorder="1" applyAlignment="1" applyProtection="1">
      <alignment vertical="center" shrinkToFit="1"/>
      <protection locked="0"/>
    </xf>
    <xf numFmtId="0" fontId="7" fillId="0" borderId="3" xfId="0" applyFont="1" applyBorder="1" applyAlignment="1" applyProtection="1">
      <alignment horizontal="left" vertical="center" indent="1" shrinkToFit="1"/>
      <protection locked="0"/>
    </xf>
    <xf numFmtId="0" fontId="7" fillId="0" borderId="5" xfId="0" applyFont="1" applyBorder="1" applyAlignment="1" applyProtection="1">
      <alignment horizontal="left" vertical="center" indent="1" shrinkToFit="1"/>
      <protection locked="0"/>
    </xf>
    <xf numFmtId="0" fontId="7" fillId="0" borderId="81" xfId="0" applyFont="1" applyBorder="1" applyAlignment="1" applyProtection="1">
      <alignment horizontal="left" vertical="center" indent="1" shrinkToFit="1"/>
      <protection locked="0"/>
    </xf>
    <xf numFmtId="0" fontId="7" fillId="0" borderId="79" xfId="0" applyFont="1" applyBorder="1" applyAlignment="1" applyProtection="1">
      <alignment horizontal="left" vertical="center" indent="1" shrinkToFit="1"/>
      <protection locked="0"/>
    </xf>
    <xf numFmtId="0" fontId="13" fillId="0" borderId="44" xfId="0" applyFont="1" applyBorder="1" applyAlignment="1" applyProtection="1">
      <alignment horizontal="left" vertical="center" indent="1" shrinkToFit="1"/>
      <protection locked="0"/>
    </xf>
    <xf numFmtId="0" fontId="13" fillId="0" borderId="0" xfId="0" applyFont="1" applyAlignment="1" applyProtection="1">
      <alignment horizontal="left" vertical="center" indent="1" shrinkToFit="1"/>
      <protection locked="0"/>
    </xf>
    <xf numFmtId="0" fontId="3" fillId="0" borderId="15" xfId="0" applyFont="1" applyBorder="1" applyAlignment="1">
      <alignment horizontal="center" vertical="center" shrinkToFit="1"/>
    </xf>
    <xf numFmtId="0" fontId="3" fillId="0" borderId="84" xfId="0" applyFont="1" applyBorder="1" applyAlignment="1">
      <alignment horizontal="center" vertical="center" shrinkToFit="1"/>
    </xf>
    <xf numFmtId="0" fontId="3" fillId="0" borderId="43" xfId="0" applyFont="1" applyBorder="1" applyAlignment="1" applyProtection="1">
      <alignment horizontal="center" vertical="center" shrinkToFit="1"/>
      <protection locked="0"/>
    </xf>
    <xf numFmtId="0" fontId="3" fillId="0" borderId="94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4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31" xfId="0" applyFont="1" applyBorder="1" applyAlignment="1" applyProtection="1">
      <alignment horizontal="center" vertical="center" shrinkToFit="1"/>
      <protection locked="0"/>
    </xf>
    <xf numFmtId="183" fontId="7" fillId="0" borderId="19" xfId="0" applyNumberFormat="1" applyFont="1" applyBorder="1" applyAlignment="1" applyProtection="1">
      <alignment horizontal="left" vertical="center" indent="1"/>
      <protection locked="0"/>
    </xf>
    <xf numFmtId="183" fontId="7" fillId="0" borderId="20" xfId="0" applyNumberFormat="1" applyFont="1" applyBorder="1" applyAlignment="1" applyProtection="1">
      <alignment horizontal="left" vertical="center" indent="1"/>
      <protection locked="0"/>
    </xf>
    <xf numFmtId="183" fontId="7" fillId="0" borderId="22" xfId="0" applyNumberFormat="1" applyFont="1" applyBorder="1" applyAlignment="1" applyProtection="1">
      <alignment horizontal="left" vertical="center" indent="1"/>
      <protection locked="0"/>
    </xf>
    <xf numFmtId="183" fontId="7" fillId="0" borderId="23" xfId="0" applyNumberFormat="1" applyFont="1" applyBorder="1" applyAlignment="1" applyProtection="1">
      <alignment horizontal="left" vertical="center" indent="1"/>
      <protection locked="0"/>
    </xf>
    <xf numFmtId="179" fontId="7" fillId="0" borderId="19" xfId="0" applyNumberFormat="1" applyFont="1" applyBorder="1" applyAlignment="1" applyProtection="1">
      <alignment horizontal="left" vertical="center" indent="1"/>
      <protection locked="0"/>
    </xf>
    <xf numFmtId="179" fontId="7" fillId="0" borderId="20" xfId="0" applyNumberFormat="1" applyFont="1" applyBorder="1" applyAlignment="1" applyProtection="1">
      <alignment horizontal="left" vertical="center" indent="1"/>
      <protection locked="0"/>
    </xf>
    <xf numFmtId="179" fontId="7" fillId="0" borderId="44" xfId="0" applyNumberFormat="1" applyFont="1" applyBorder="1" applyAlignment="1" applyProtection="1">
      <alignment horizontal="left" vertical="center" indent="1"/>
      <protection locked="0"/>
    </xf>
    <xf numFmtId="179" fontId="7" fillId="0" borderId="0" xfId="0" applyNumberFormat="1" applyFont="1" applyAlignment="1" applyProtection="1">
      <alignment horizontal="left" vertical="center" indent="1"/>
      <protection locked="0"/>
    </xf>
    <xf numFmtId="179" fontId="7" fillId="0" borderId="7" xfId="0" applyNumberFormat="1" applyFont="1" applyBorder="1" applyAlignment="1" applyProtection="1">
      <alignment horizontal="left" vertical="center" indent="1"/>
      <protection locked="0"/>
    </xf>
    <xf numFmtId="179" fontId="7" fillId="0" borderId="2" xfId="0" applyNumberFormat="1" applyFont="1" applyBorder="1" applyAlignment="1" applyProtection="1">
      <alignment horizontal="left" vertical="center" indent="1"/>
      <protection locked="0"/>
    </xf>
    <xf numFmtId="182" fontId="7" fillId="0" borderId="47" xfId="0" applyNumberFormat="1" applyFont="1" applyBorder="1" applyAlignment="1">
      <alignment horizontal="center" vertical="center"/>
    </xf>
    <xf numFmtId="182" fontId="7" fillId="0" borderId="49" xfId="0" applyNumberFormat="1" applyFont="1" applyBorder="1" applyAlignment="1">
      <alignment horizontal="center" vertical="center"/>
    </xf>
    <xf numFmtId="182" fontId="7" fillId="0" borderId="5" xfId="0" applyNumberFormat="1" applyFont="1" applyBorder="1" applyAlignment="1">
      <alignment horizontal="center" vertical="center"/>
    </xf>
    <xf numFmtId="182" fontId="7" fillId="0" borderId="15" xfId="0" applyNumberFormat="1" applyFont="1" applyBorder="1" applyAlignment="1">
      <alignment horizontal="center" vertical="center"/>
    </xf>
    <xf numFmtId="0" fontId="8" fillId="0" borderId="44" xfId="0" applyFont="1" applyBorder="1" applyAlignment="1" applyProtection="1">
      <alignment horizontal="left" vertical="center" indent="1" shrinkToFit="1"/>
      <protection locked="0"/>
    </xf>
    <xf numFmtId="0" fontId="8" fillId="0" borderId="0" xfId="0" applyFont="1" applyAlignment="1" applyProtection="1">
      <alignment horizontal="left" vertical="center" indent="1" shrinkToFit="1"/>
      <protection locked="0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6699"/>
      <color rgb="FFFFFFCC"/>
      <color rgb="FF008000"/>
      <color rgb="FF3366CC"/>
      <color rgb="FF0066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9136</xdr:colOff>
      <xdr:row>0</xdr:row>
      <xdr:rowOff>0</xdr:rowOff>
    </xdr:from>
    <xdr:to>
      <xdr:col>3</xdr:col>
      <xdr:colOff>113911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F2DFFE-49FF-408A-A7DB-8BBF494A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361" y="0"/>
          <a:ext cx="657225" cy="345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9136</xdr:colOff>
      <xdr:row>0</xdr:row>
      <xdr:rowOff>0</xdr:rowOff>
    </xdr:from>
    <xdr:to>
      <xdr:col>3</xdr:col>
      <xdr:colOff>113911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CA877B8-2F72-4131-B3BC-5E3B35467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361" y="0"/>
          <a:ext cx="657225" cy="3458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9136</xdr:colOff>
      <xdr:row>0</xdr:row>
      <xdr:rowOff>0</xdr:rowOff>
    </xdr:from>
    <xdr:to>
      <xdr:col>3</xdr:col>
      <xdr:colOff>113911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FA1C2E-F873-4E6D-9954-B34603D7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361" y="0"/>
          <a:ext cx="657225" cy="345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A037-C763-412D-B46F-D4C3B0E959AF}">
  <sheetPr codeName="Sheet1">
    <pageSetUpPr fitToPage="1"/>
  </sheetPr>
  <dimension ref="A1:F56"/>
  <sheetViews>
    <sheetView tabSelected="1" zoomScaleNormal="100" workbookViewId="0"/>
  </sheetViews>
  <sheetFormatPr defaultColWidth="3.125" defaultRowHeight="18.75" x14ac:dyDescent="0.4"/>
  <cols>
    <col min="3" max="4" width="27.625" bestFit="1" customWidth="1"/>
    <col min="5" max="5" width="60.875" bestFit="1" customWidth="1"/>
    <col min="6" max="6" width="92.125" bestFit="1" customWidth="1"/>
  </cols>
  <sheetData>
    <row r="1" spans="1:3" x14ac:dyDescent="0.4">
      <c r="A1" s="28"/>
    </row>
    <row r="2" spans="1:3" x14ac:dyDescent="0.4">
      <c r="A2" s="28"/>
      <c r="C2" s="88" t="s">
        <v>0</v>
      </c>
    </row>
    <row r="3" spans="1:3" x14ac:dyDescent="0.4">
      <c r="A3" s="28"/>
      <c r="C3" s="88"/>
    </row>
    <row r="4" spans="1:3" x14ac:dyDescent="0.4">
      <c r="A4" s="28"/>
      <c r="C4" s="89" t="s">
        <v>486</v>
      </c>
    </row>
    <row r="5" spans="1:3" x14ac:dyDescent="0.4">
      <c r="A5" s="28"/>
      <c r="C5" s="89" t="s">
        <v>487</v>
      </c>
    </row>
    <row r="6" spans="1:3" x14ac:dyDescent="0.4">
      <c r="A6" s="28"/>
      <c r="C6" s="88"/>
    </row>
    <row r="7" spans="1:3" x14ac:dyDescent="0.4">
      <c r="A7" s="28"/>
      <c r="C7" s="88" t="s">
        <v>1</v>
      </c>
    </row>
    <row r="8" spans="1:3" x14ac:dyDescent="0.4">
      <c r="A8" s="28"/>
      <c r="C8" t="s">
        <v>2</v>
      </c>
    </row>
    <row r="9" spans="1:3" x14ac:dyDescent="0.4">
      <c r="A9" s="28"/>
      <c r="C9" s="31" t="s">
        <v>3</v>
      </c>
    </row>
    <row r="10" spans="1:3" x14ac:dyDescent="0.4">
      <c r="A10" s="28"/>
      <c r="C10" t="s">
        <v>500</v>
      </c>
    </row>
    <row r="11" spans="1:3" x14ac:dyDescent="0.4">
      <c r="A11" s="28"/>
      <c r="C11" t="s">
        <v>4</v>
      </c>
    </row>
    <row r="12" spans="1:3" x14ac:dyDescent="0.4">
      <c r="A12" s="28"/>
      <c r="C12" t="s">
        <v>5</v>
      </c>
    </row>
    <row r="13" spans="1:3" x14ac:dyDescent="0.4">
      <c r="A13" s="28"/>
    </row>
    <row r="14" spans="1:3" x14ac:dyDescent="0.4">
      <c r="A14" s="28"/>
      <c r="C14" s="88" t="s">
        <v>6</v>
      </c>
    </row>
    <row r="15" spans="1:3" s="31" customFormat="1" x14ac:dyDescent="0.4">
      <c r="A15" s="29"/>
      <c r="C15" s="31" t="s">
        <v>7</v>
      </c>
    </row>
    <row r="16" spans="1:3" s="31" customFormat="1" x14ac:dyDescent="0.4">
      <c r="A16" s="29"/>
      <c r="C16" s="31" t="s">
        <v>501</v>
      </c>
    </row>
    <row r="17" spans="1:6" s="31" customFormat="1" x14ac:dyDescent="0.4">
      <c r="A17" s="29"/>
      <c r="C17" s="31" t="s">
        <v>8</v>
      </c>
    </row>
    <row r="18" spans="1:6" s="31" customFormat="1" x14ac:dyDescent="0.4">
      <c r="A18" s="29"/>
      <c r="C18" s="31" t="s">
        <v>9</v>
      </c>
    </row>
    <row r="19" spans="1:6" s="31" customFormat="1" x14ac:dyDescent="0.4">
      <c r="A19" s="29"/>
    </row>
    <row r="20" spans="1:6" x14ac:dyDescent="0.4">
      <c r="A20" s="28"/>
      <c r="C20" s="88" t="s">
        <v>10</v>
      </c>
      <c r="D20" s="90"/>
      <c r="E20" s="89"/>
    </row>
    <row r="21" spans="1:6" x14ac:dyDescent="0.4">
      <c r="A21" s="28"/>
      <c r="C21" s="31"/>
      <c r="D21" s="90"/>
      <c r="E21" s="89"/>
    </row>
    <row r="22" spans="1:6" s="91" customFormat="1" ht="18" x14ac:dyDescent="0.4">
      <c r="A22" s="30"/>
      <c r="C22" s="88" t="s">
        <v>11</v>
      </c>
    </row>
    <row r="23" spans="1:6" s="91" customFormat="1" ht="18" x14ac:dyDescent="0.4">
      <c r="A23" s="30"/>
      <c r="C23" s="92" t="s">
        <v>12</v>
      </c>
      <c r="D23" s="92" t="s">
        <v>13</v>
      </c>
      <c r="E23" s="92" t="s">
        <v>14</v>
      </c>
      <c r="F23" s="92" t="s">
        <v>15</v>
      </c>
    </row>
    <row r="24" spans="1:6" x14ac:dyDescent="0.4">
      <c r="A24" s="28"/>
      <c r="C24" s="67" t="s">
        <v>497</v>
      </c>
      <c r="D24" s="93" t="s">
        <v>16</v>
      </c>
      <c r="E24" s="93" t="s">
        <v>498</v>
      </c>
      <c r="F24" s="93" t="s">
        <v>499</v>
      </c>
    </row>
    <row r="25" spans="1:6" x14ac:dyDescent="0.4">
      <c r="A25" s="28"/>
      <c r="B25" s="90"/>
      <c r="C25" s="67" t="s">
        <v>17</v>
      </c>
      <c r="D25" s="93" t="s">
        <v>18</v>
      </c>
      <c r="E25" s="93" t="s">
        <v>19</v>
      </c>
      <c r="F25" s="93" t="s">
        <v>20</v>
      </c>
    </row>
    <row r="26" spans="1:6" x14ac:dyDescent="0.4">
      <c r="A26" s="28"/>
      <c r="B26" s="90" t="s">
        <v>21</v>
      </c>
      <c r="C26" s="72" t="s">
        <v>502</v>
      </c>
      <c r="D26" s="94"/>
      <c r="E26" s="94" t="s">
        <v>22</v>
      </c>
      <c r="F26" s="94"/>
    </row>
    <row r="27" spans="1:6" x14ac:dyDescent="0.4">
      <c r="A27" s="28"/>
      <c r="C27" s="80" t="s">
        <v>503</v>
      </c>
      <c r="D27" s="95"/>
      <c r="E27" s="95"/>
      <c r="F27" s="95"/>
    </row>
    <row r="28" spans="1:6" x14ac:dyDescent="0.4">
      <c r="A28" s="28"/>
      <c r="B28" s="90" t="s">
        <v>21</v>
      </c>
      <c r="C28" s="72" t="s">
        <v>504</v>
      </c>
      <c r="D28" s="94"/>
      <c r="E28" s="94" t="s">
        <v>23</v>
      </c>
      <c r="F28" s="94"/>
    </row>
    <row r="29" spans="1:6" x14ac:dyDescent="0.4">
      <c r="A29" s="28"/>
      <c r="C29" s="80" t="s">
        <v>505</v>
      </c>
      <c r="D29" s="95"/>
      <c r="E29" s="95"/>
      <c r="F29" s="95"/>
    </row>
    <row r="30" spans="1:6" x14ac:dyDescent="0.4">
      <c r="A30" s="28"/>
      <c r="B30" s="90" t="s">
        <v>21</v>
      </c>
      <c r="C30" s="67" t="s">
        <v>24</v>
      </c>
      <c r="D30" s="93"/>
      <c r="E30" s="93" t="s">
        <v>25</v>
      </c>
      <c r="F30" s="93"/>
    </row>
    <row r="31" spans="1:6" x14ac:dyDescent="0.4">
      <c r="A31" s="28"/>
      <c r="B31" s="90" t="s">
        <v>21</v>
      </c>
      <c r="C31" s="67" t="s">
        <v>26</v>
      </c>
      <c r="D31" s="93"/>
      <c r="E31" s="93" t="s">
        <v>27</v>
      </c>
      <c r="F31" s="93"/>
    </row>
    <row r="32" spans="1:6" x14ac:dyDescent="0.4">
      <c r="A32" s="28"/>
      <c r="B32" s="90" t="s">
        <v>21</v>
      </c>
      <c r="C32" s="67" t="s">
        <v>28</v>
      </c>
      <c r="D32" s="93"/>
      <c r="E32" s="93" t="s">
        <v>506</v>
      </c>
      <c r="F32" s="93" t="s">
        <v>507</v>
      </c>
    </row>
    <row r="33" spans="1:6" x14ac:dyDescent="0.4">
      <c r="A33" s="28"/>
    </row>
    <row r="34" spans="1:6" x14ac:dyDescent="0.4">
      <c r="A34" s="28"/>
      <c r="C34" s="96" t="s">
        <v>29</v>
      </c>
    </row>
    <row r="35" spans="1:6" s="91" customFormat="1" ht="18" x14ac:dyDescent="0.4">
      <c r="A35" s="30"/>
      <c r="C35" s="92" t="s">
        <v>12</v>
      </c>
      <c r="D35" s="92" t="s">
        <v>13</v>
      </c>
      <c r="E35" s="92" t="s">
        <v>14</v>
      </c>
      <c r="F35" s="92" t="s">
        <v>15</v>
      </c>
    </row>
    <row r="36" spans="1:6" x14ac:dyDescent="0.4">
      <c r="A36" s="28"/>
      <c r="B36" s="90" t="s">
        <v>21</v>
      </c>
      <c r="C36" s="77" t="s">
        <v>482</v>
      </c>
      <c r="D36" s="93" t="s">
        <v>30</v>
      </c>
      <c r="E36" s="93" t="s">
        <v>31</v>
      </c>
      <c r="F36" s="93" t="s">
        <v>32</v>
      </c>
    </row>
    <row r="37" spans="1:6" x14ac:dyDescent="0.4">
      <c r="A37" s="28"/>
      <c r="B37" s="90"/>
      <c r="C37" s="77" t="s">
        <v>508</v>
      </c>
      <c r="D37" s="93" t="s">
        <v>480</v>
      </c>
      <c r="E37" s="93" t="s">
        <v>509</v>
      </c>
      <c r="F37" s="93" t="s">
        <v>485</v>
      </c>
    </row>
    <row r="38" spans="1:6" x14ac:dyDescent="0.4">
      <c r="A38" s="28"/>
      <c r="B38" s="90" t="s">
        <v>21</v>
      </c>
      <c r="C38" s="77" t="s">
        <v>94</v>
      </c>
      <c r="D38" s="93" t="s">
        <v>33</v>
      </c>
      <c r="E38" s="93" t="s">
        <v>488</v>
      </c>
      <c r="F38" s="93" t="s">
        <v>34</v>
      </c>
    </row>
    <row r="39" spans="1:6" x14ac:dyDescent="0.4">
      <c r="A39" s="28"/>
      <c r="B39" s="90" t="s">
        <v>21</v>
      </c>
      <c r="C39" s="77" t="s">
        <v>96</v>
      </c>
      <c r="D39" s="93"/>
      <c r="E39" s="93" t="s">
        <v>35</v>
      </c>
      <c r="F39" s="93" t="s">
        <v>36</v>
      </c>
    </row>
    <row r="40" spans="1:6" x14ac:dyDescent="0.4">
      <c r="A40" s="28"/>
      <c r="B40" s="90" t="s">
        <v>21</v>
      </c>
      <c r="C40" s="77" t="s">
        <v>510</v>
      </c>
      <c r="D40" s="93"/>
      <c r="E40" s="93" t="s">
        <v>511</v>
      </c>
      <c r="F40" s="93" t="s">
        <v>512</v>
      </c>
    </row>
    <row r="41" spans="1:6" x14ac:dyDescent="0.4">
      <c r="A41" s="28"/>
    </row>
    <row r="42" spans="1:6" x14ac:dyDescent="0.4">
      <c r="A42" s="28"/>
      <c r="C42" s="88" t="s">
        <v>37</v>
      </c>
    </row>
    <row r="43" spans="1:6" s="91" customFormat="1" ht="18" x14ac:dyDescent="0.4">
      <c r="A43" s="30"/>
      <c r="C43" s="92" t="s">
        <v>12</v>
      </c>
      <c r="D43" s="92" t="s">
        <v>13</v>
      </c>
      <c r="E43" s="92" t="s">
        <v>14</v>
      </c>
      <c r="F43" s="92" t="s">
        <v>15</v>
      </c>
    </row>
    <row r="44" spans="1:6" x14ac:dyDescent="0.4">
      <c r="A44" s="28"/>
      <c r="B44" s="90" t="s">
        <v>21</v>
      </c>
      <c r="C44" s="67" t="s">
        <v>30</v>
      </c>
      <c r="D44" s="93" t="s">
        <v>30</v>
      </c>
      <c r="E44" s="93" t="s">
        <v>38</v>
      </c>
      <c r="F44" s="93" t="s">
        <v>32</v>
      </c>
    </row>
    <row r="45" spans="1:6" x14ac:dyDescent="0.4">
      <c r="A45" s="28"/>
      <c r="B45" s="90" t="s">
        <v>21</v>
      </c>
      <c r="C45" s="77" t="s">
        <v>39</v>
      </c>
      <c r="D45" s="93"/>
      <c r="E45" s="93" t="s">
        <v>40</v>
      </c>
      <c r="F45" s="93" t="s">
        <v>41</v>
      </c>
    </row>
    <row r="46" spans="1:6" x14ac:dyDescent="0.4">
      <c r="A46" s="28"/>
      <c r="B46" s="90" t="s">
        <v>21</v>
      </c>
      <c r="C46" s="77" t="s">
        <v>476</v>
      </c>
      <c r="D46" s="93" t="s">
        <v>42</v>
      </c>
      <c r="E46" s="93" t="s">
        <v>43</v>
      </c>
      <c r="F46" s="93" t="s">
        <v>44</v>
      </c>
    </row>
    <row r="47" spans="1:6" x14ac:dyDescent="0.4">
      <c r="A47" s="28"/>
      <c r="B47" s="90" t="s">
        <v>21</v>
      </c>
      <c r="C47" s="77" t="s">
        <v>45</v>
      </c>
      <c r="D47" s="93" t="s">
        <v>46</v>
      </c>
      <c r="E47" s="93" t="s">
        <v>47</v>
      </c>
      <c r="F47" s="93" t="s">
        <v>48</v>
      </c>
    </row>
    <row r="48" spans="1:6" x14ac:dyDescent="0.4">
      <c r="A48" s="28"/>
      <c r="B48" s="90" t="s">
        <v>21</v>
      </c>
      <c r="C48" s="77" t="s">
        <v>49</v>
      </c>
      <c r="D48" s="93"/>
      <c r="E48" s="93" t="s">
        <v>50</v>
      </c>
      <c r="F48" s="93" t="s">
        <v>51</v>
      </c>
    </row>
    <row r="49" spans="1:6" x14ac:dyDescent="0.4">
      <c r="A49" s="28"/>
      <c r="B49" s="90" t="s">
        <v>21</v>
      </c>
      <c r="C49" s="77" t="s">
        <v>52</v>
      </c>
      <c r="D49" s="93" t="s">
        <v>46</v>
      </c>
      <c r="E49" s="93" t="s">
        <v>53</v>
      </c>
      <c r="F49" s="93" t="s">
        <v>48</v>
      </c>
    </row>
    <row r="50" spans="1:6" x14ac:dyDescent="0.4">
      <c r="A50" s="28"/>
    </row>
    <row r="51" spans="1:6" x14ac:dyDescent="0.4">
      <c r="A51" s="28"/>
      <c r="C51" s="88" t="s">
        <v>54</v>
      </c>
    </row>
    <row r="52" spans="1:6" s="91" customFormat="1" ht="18" x14ac:dyDescent="0.4">
      <c r="A52" s="30"/>
      <c r="C52" s="92" t="s">
        <v>12</v>
      </c>
      <c r="D52" s="92" t="s">
        <v>13</v>
      </c>
      <c r="E52" s="92" t="s">
        <v>14</v>
      </c>
      <c r="F52" s="92" t="s">
        <v>15</v>
      </c>
    </row>
    <row r="53" spans="1:6" x14ac:dyDescent="0.4">
      <c r="A53" s="28"/>
      <c r="C53" s="67" t="s">
        <v>15</v>
      </c>
      <c r="D53" s="93"/>
      <c r="E53" s="93" t="s">
        <v>55</v>
      </c>
      <c r="F53" s="93"/>
    </row>
    <row r="54" spans="1:6" x14ac:dyDescent="0.4">
      <c r="A54" s="28"/>
      <c r="C54" s="88"/>
    </row>
    <row r="55" spans="1:6" x14ac:dyDescent="0.4">
      <c r="A55" s="28"/>
    </row>
    <row r="56" spans="1:6" x14ac:dyDescent="0.4">
      <c r="A56" s="28"/>
    </row>
  </sheetData>
  <sheetProtection algorithmName="SHA-512" hashValue="836nWKAJRNlvljtHQJQedyUc5Iuycvs1dSc/tdHHCN5ZRFi4C+/ff/ZpMunkwk7FNAC2C6VfbWwcnDtTbl+HxA==" saltValue="ZeqXKmOhgtipJzCkb21h4Q==" spinCount="100000" sheet="1" selectLockedCells="1"/>
  <phoneticPr fontId="2"/>
  <pageMargins left="0.7" right="0.7" top="0.75" bottom="0.75" header="0.3" footer="0.3"/>
  <pageSetup paperSize="8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CBE9-4A4E-4FF4-B2D8-A39BF8EC07A9}">
  <sheetPr codeName="Sheet2">
    <tabColor rgb="FFFFFFCC"/>
    <pageSetUpPr fitToPage="1"/>
  </sheetPr>
  <dimension ref="A1:AM30"/>
  <sheetViews>
    <sheetView zoomScale="70" zoomScaleNormal="70" workbookViewId="0"/>
  </sheetViews>
  <sheetFormatPr defaultColWidth="15" defaultRowHeight="24.95" customHeight="1" x14ac:dyDescent="0.4"/>
  <cols>
    <col min="1" max="1" width="3.625" customWidth="1"/>
  </cols>
  <sheetData>
    <row r="1" spans="1:15" ht="24.95" customHeight="1" x14ac:dyDescent="0.4">
      <c r="A1" s="28"/>
    </row>
    <row r="2" spans="1:15" ht="24.95" customHeight="1" x14ac:dyDescent="0.4">
      <c r="B2" s="61" t="s">
        <v>56</v>
      </c>
      <c r="G2" s="62" t="s">
        <v>57</v>
      </c>
    </row>
    <row r="3" spans="1:15" ht="24.95" customHeight="1" x14ac:dyDescent="0.4">
      <c r="B3" s="61" t="s">
        <v>58</v>
      </c>
    </row>
    <row r="4" spans="1:15" ht="24.95" customHeight="1" x14ac:dyDescent="0.4">
      <c r="B4" s="61" t="s">
        <v>59</v>
      </c>
    </row>
    <row r="6" spans="1:15" ht="24.95" customHeight="1" x14ac:dyDescent="0.4">
      <c r="B6" s="63" t="s">
        <v>60</v>
      </c>
      <c r="C6" s="64"/>
      <c r="D6" s="64"/>
      <c r="E6" s="64"/>
      <c r="G6" s="63" t="s">
        <v>61</v>
      </c>
      <c r="L6" s="65" t="s">
        <v>478</v>
      </c>
      <c r="M6" s="66"/>
      <c r="N6" s="66"/>
      <c r="O6" s="66"/>
    </row>
    <row r="7" spans="1:15" ht="24.95" customHeight="1" x14ac:dyDescent="0.4">
      <c r="B7" s="67" t="s">
        <v>497</v>
      </c>
      <c r="C7" s="119">
        <v>5120001204946</v>
      </c>
      <c r="D7" s="119"/>
      <c r="E7" s="119"/>
      <c r="G7" s="36" t="s">
        <v>482</v>
      </c>
      <c r="H7" s="103">
        <v>45179</v>
      </c>
      <c r="I7" s="104"/>
      <c r="J7" s="105"/>
      <c r="L7" s="68" t="s">
        <v>477</v>
      </c>
      <c r="M7" s="69" t="s">
        <v>62</v>
      </c>
      <c r="N7" s="69" t="s">
        <v>63</v>
      </c>
      <c r="O7" s="69" t="s">
        <v>64</v>
      </c>
    </row>
    <row r="8" spans="1:15" ht="24.95" customHeight="1" x14ac:dyDescent="0.4">
      <c r="B8" s="67" t="s">
        <v>17</v>
      </c>
      <c r="C8" s="125">
        <v>110000</v>
      </c>
      <c r="D8" s="125"/>
      <c r="E8" s="125"/>
      <c r="G8" s="36" t="s">
        <v>484</v>
      </c>
      <c r="H8" s="97">
        <v>230001001</v>
      </c>
      <c r="I8" s="98"/>
      <c r="J8" s="99"/>
      <c r="L8" s="70" t="s">
        <v>65</v>
      </c>
      <c r="M8" s="22">
        <f>IF(K20="","",SUMIF(G20:G25,消費税区分!B3,入力フォーム!K20:K25))</f>
        <v>60000</v>
      </c>
      <c r="N8" s="22">
        <f>IF(K20="","",K27)</f>
        <v>6000</v>
      </c>
      <c r="O8" s="71">
        <f>IF(K20="","",M8+N8)</f>
        <v>66000</v>
      </c>
    </row>
    <row r="9" spans="1:15" ht="24.95" customHeight="1" x14ac:dyDescent="0.4">
      <c r="B9" s="72" t="s">
        <v>502</v>
      </c>
      <c r="C9" s="121" t="s">
        <v>489</v>
      </c>
      <c r="D9" s="121"/>
      <c r="E9" s="121"/>
      <c r="G9" s="36" t="s">
        <v>94</v>
      </c>
      <c r="H9" s="27">
        <v>230001</v>
      </c>
      <c r="I9" s="73" t="s">
        <v>66</v>
      </c>
      <c r="J9" s="10">
        <v>0</v>
      </c>
      <c r="L9" s="74" t="s">
        <v>67</v>
      </c>
      <c r="M9" s="23">
        <f>IF(K20="","",SUMIF(G20:G25,消費税区分!B4,入力フォーム!K20:K25))</f>
        <v>0</v>
      </c>
      <c r="N9" s="23">
        <f>IF(K20="","",K28)</f>
        <v>0</v>
      </c>
      <c r="O9" s="75">
        <f>IF(K20="","",M9+N9)</f>
        <v>0</v>
      </c>
    </row>
    <row r="10" spans="1:15" ht="24.95" customHeight="1" x14ac:dyDescent="0.4">
      <c r="B10" s="76" t="s">
        <v>513</v>
      </c>
      <c r="C10" s="122"/>
      <c r="D10" s="122"/>
      <c r="E10" s="122"/>
      <c r="G10" s="36" t="s">
        <v>96</v>
      </c>
      <c r="H10" s="106" t="s">
        <v>494</v>
      </c>
      <c r="I10" s="107"/>
      <c r="J10" s="108"/>
      <c r="L10" s="74" t="s">
        <v>68</v>
      </c>
      <c r="M10" s="23">
        <f>IF(K20="","",SUMIF(G20:G25,消費税区分!B5,入力フォーム!K20:K25))</f>
        <v>0</v>
      </c>
      <c r="N10" s="24" t="s">
        <v>69</v>
      </c>
      <c r="O10" s="75">
        <f>IF(K20="","",M10)</f>
        <v>0</v>
      </c>
    </row>
    <row r="11" spans="1:15" ht="24.95" customHeight="1" x14ac:dyDescent="0.4">
      <c r="B11" s="72" t="s">
        <v>504</v>
      </c>
      <c r="C11" s="121" t="s">
        <v>490</v>
      </c>
      <c r="D11" s="121"/>
      <c r="E11" s="121"/>
      <c r="G11" s="77" t="s">
        <v>510</v>
      </c>
      <c r="H11" s="106" t="s">
        <v>514</v>
      </c>
      <c r="I11" s="107"/>
      <c r="J11" s="108"/>
      <c r="L11" s="78" t="s">
        <v>70</v>
      </c>
      <c r="M11" s="25">
        <f>IF(K20="","",SUMIF(G20:G25,消費税区分!B6,入力フォーム!K20:K25))</f>
        <v>0</v>
      </c>
      <c r="N11" s="26" t="s">
        <v>69</v>
      </c>
      <c r="O11" s="79">
        <f>IF(K20="","",M11)</f>
        <v>0</v>
      </c>
    </row>
    <row r="12" spans="1:15" ht="24.95" customHeight="1" x14ac:dyDescent="0.4">
      <c r="B12" s="80" t="s">
        <v>505</v>
      </c>
      <c r="C12" s="120"/>
      <c r="D12" s="120"/>
      <c r="E12" s="120"/>
      <c r="L12" s="81" t="s">
        <v>71</v>
      </c>
      <c r="M12" s="82">
        <f>IF($G$20="","",SUM(M8:M11))</f>
        <v>60000</v>
      </c>
      <c r="N12" s="82">
        <f>IF($G$20="","",SUM(N8:N11))</f>
        <v>6000</v>
      </c>
      <c r="O12" s="82">
        <f>IF($G$20="","",SUM(O8:O11))</f>
        <v>66000</v>
      </c>
    </row>
    <row r="13" spans="1:15" ht="24.95" customHeight="1" x14ac:dyDescent="0.4">
      <c r="B13" s="67" t="s">
        <v>24</v>
      </c>
      <c r="C13" s="100" t="s">
        <v>491</v>
      </c>
      <c r="D13" s="100"/>
      <c r="E13" s="100"/>
      <c r="G13" s="109" t="s">
        <v>72</v>
      </c>
      <c r="H13" s="111">
        <f>IF(G20="","",K30)</f>
        <v>66000</v>
      </c>
      <c r="I13" s="112"/>
      <c r="J13" s="113"/>
    </row>
    <row r="14" spans="1:15" ht="24.95" customHeight="1" x14ac:dyDescent="0.4">
      <c r="B14" s="67" t="s">
        <v>26</v>
      </c>
      <c r="C14" s="100" t="s">
        <v>492</v>
      </c>
      <c r="D14" s="100"/>
      <c r="E14" s="100"/>
      <c r="G14" s="110"/>
      <c r="H14" s="114"/>
      <c r="I14" s="115"/>
      <c r="J14" s="116"/>
    </row>
    <row r="15" spans="1:15" ht="24.95" customHeight="1" x14ac:dyDescent="0.4">
      <c r="B15" s="67" t="s">
        <v>28</v>
      </c>
      <c r="C15" s="100" t="s">
        <v>493</v>
      </c>
      <c r="D15" s="100"/>
      <c r="E15" s="100"/>
    </row>
    <row r="17" spans="2:39" ht="24.95" customHeight="1" x14ac:dyDescent="0.4">
      <c r="B17" s="63" t="s">
        <v>73</v>
      </c>
      <c r="M17" s="63" t="s">
        <v>15</v>
      </c>
      <c r="T17" s="83"/>
      <c r="U17" s="83"/>
    </row>
    <row r="18" spans="2:39" ht="24.95" customHeight="1" x14ac:dyDescent="0.4">
      <c r="B18" s="101" t="s">
        <v>74</v>
      </c>
      <c r="C18" s="148" t="s">
        <v>75</v>
      </c>
      <c r="D18" s="149"/>
      <c r="E18" s="149"/>
      <c r="F18" s="117"/>
      <c r="G18" s="101" t="s">
        <v>479</v>
      </c>
      <c r="H18" s="117" t="s">
        <v>76</v>
      </c>
      <c r="I18" s="101" t="s">
        <v>77</v>
      </c>
      <c r="J18" s="101" t="s">
        <v>78</v>
      </c>
      <c r="K18" s="101" t="s">
        <v>474</v>
      </c>
      <c r="M18" s="72" t="s">
        <v>515</v>
      </c>
      <c r="N18" s="123"/>
      <c r="O18" s="123"/>
      <c r="P18" s="123"/>
      <c r="Q18" s="123"/>
      <c r="T18" s="83"/>
      <c r="U18" s="83"/>
    </row>
    <row r="19" spans="2:39" ht="24.95" customHeight="1" x14ac:dyDescent="0.4">
      <c r="B19" s="102"/>
      <c r="C19" s="150"/>
      <c r="D19" s="151"/>
      <c r="E19" s="151"/>
      <c r="F19" s="118"/>
      <c r="G19" s="101"/>
      <c r="H19" s="118"/>
      <c r="I19" s="101"/>
      <c r="J19" s="101"/>
      <c r="K19" s="101"/>
      <c r="M19" s="84" t="s">
        <v>516</v>
      </c>
      <c r="N19" s="124"/>
      <c r="O19" s="124"/>
      <c r="P19" s="124"/>
      <c r="Q19" s="124"/>
      <c r="V19" s="83"/>
      <c r="W19" s="83"/>
    </row>
    <row r="20" spans="2:39" ht="24.95" customHeight="1" x14ac:dyDescent="0.4">
      <c r="B20" s="4">
        <v>45153</v>
      </c>
      <c r="C20" s="145" t="s">
        <v>79</v>
      </c>
      <c r="D20" s="146"/>
      <c r="E20" s="146"/>
      <c r="F20" s="147"/>
      <c r="G20" s="5">
        <v>0.1</v>
      </c>
      <c r="H20" s="11">
        <v>1</v>
      </c>
      <c r="I20" s="14" t="s">
        <v>82</v>
      </c>
      <c r="J20" s="14">
        <v>20000</v>
      </c>
      <c r="K20" s="15">
        <f>IF(G20="","",ROUNDDOWN(H20*J20,0))</f>
        <v>20000</v>
      </c>
      <c r="M20" s="84" t="s">
        <v>517</v>
      </c>
      <c r="N20" s="124"/>
      <c r="O20" s="124"/>
      <c r="P20" s="124"/>
      <c r="Q20" s="124"/>
      <c r="R20" s="83"/>
      <c r="S20" s="83"/>
      <c r="V20" s="83"/>
      <c r="W20" s="83"/>
    </row>
    <row r="21" spans="2:39" ht="24.95" customHeight="1" x14ac:dyDescent="0.4">
      <c r="B21" s="6">
        <v>45169</v>
      </c>
      <c r="C21" s="136" t="s">
        <v>79</v>
      </c>
      <c r="D21" s="137"/>
      <c r="E21" s="137"/>
      <c r="F21" s="138"/>
      <c r="G21" s="7">
        <v>0.1</v>
      </c>
      <c r="H21" s="12">
        <v>1</v>
      </c>
      <c r="I21" s="16" t="s">
        <v>82</v>
      </c>
      <c r="J21" s="16">
        <v>20000</v>
      </c>
      <c r="K21" s="17">
        <f t="shared" ref="K21:K25" si="0">IF(G21="","",ROUNDDOWN(H21*J21,0))</f>
        <v>20000</v>
      </c>
      <c r="M21" s="84" t="s">
        <v>518</v>
      </c>
      <c r="N21" s="124"/>
      <c r="O21" s="124"/>
      <c r="P21" s="124"/>
      <c r="Q21" s="124"/>
      <c r="R21" s="83"/>
      <c r="S21" s="83"/>
    </row>
    <row r="22" spans="2:39" s="83" customFormat="1" ht="24.95" customHeight="1" x14ac:dyDescent="0.4">
      <c r="B22" s="6">
        <v>45174</v>
      </c>
      <c r="C22" s="136" t="s">
        <v>79</v>
      </c>
      <c r="D22" s="137"/>
      <c r="E22" s="137"/>
      <c r="F22" s="138"/>
      <c r="G22" s="7">
        <v>0.1</v>
      </c>
      <c r="H22" s="12">
        <v>1</v>
      </c>
      <c r="I22" s="16" t="s">
        <v>82</v>
      </c>
      <c r="J22" s="16">
        <v>20000</v>
      </c>
      <c r="K22" s="17">
        <f t="shared" si="0"/>
        <v>20000</v>
      </c>
      <c r="L22"/>
      <c r="M22" s="84" t="s">
        <v>519</v>
      </c>
      <c r="N22" s="124"/>
      <c r="O22" s="124"/>
      <c r="P22" s="124"/>
      <c r="Q22" s="124"/>
      <c r="R22"/>
      <c r="S22"/>
      <c r="T22"/>
      <c r="U22"/>
      <c r="V22"/>
      <c r="W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2:39" s="83" customFormat="1" ht="24.95" customHeight="1" x14ac:dyDescent="0.4">
      <c r="B23" s="6"/>
      <c r="C23" s="136"/>
      <c r="D23" s="137"/>
      <c r="E23" s="137"/>
      <c r="F23" s="138"/>
      <c r="G23" s="7"/>
      <c r="H23" s="12"/>
      <c r="I23" s="16"/>
      <c r="J23" s="16"/>
      <c r="K23" s="17" t="str">
        <f t="shared" si="0"/>
        <v/>
      </c>
      <c r="L23"/>
      <c r="M23" s="85" t="s">
        <v>520</v>
      </c>
      <c r="N23" s="126"/>
      <c r="O23" s="126"/>
      <c r="P23" s="126"/>
      <c r="Q23" s="126"/>
      <c r="R23"/>
      <c r="S23"/>
      <c r="T23"/>
      <c r="U23"/>
      <c r="V23"/>
      <c r="W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2:39" ht="24.95" customHeight="1" x14ac:dyDescent="0.4">
      <c r="B24" s="6"/>
      <c r="C24" s="136"/>
      <c r="D24" s="137"/>
      <c r="E24" s="137"/>
      <c r="F24" s="138"/>
      <c r="G24" s="7"/>
      <c r="H24" s="12"/>
      <c r="I24" s="16"/>
      <c r="J24" s="16"/>
      <c r="K24" s="17" t="str">
        <f t="shared" si="0"/>
        <v/>
      </c>
    </row>
    <row r="25" spans="2:39" ht="24.95" customHeight="1" x14ac:dyDescent="0.4">
      <c r="B25" s="8"/>
      <c r="C25" s="133"/>
      <c r="D25" s="134"/>
      <c r="E25" s="134"/>
      <c r="F25" s="135"/>
      <c r="G25" s="9"/>
      <c r="H25" s="13"/>
      <c r="I25" s="18"/>
      <c r="J25" s="18"/>
      <c r="K25" s="19" t="str">
        <f t="shared" si="0"/>
        <v/>
      </c>
    </row>
    <row r="26" spans="2:39" ht="24.95" customHeight="1" thickBot="1" x14ac:dyDescent="0.45">
      <c r="B26" s="130" t="s">
        <v>84</v>
      </c>
      <c r="C26" s="131"/>
      <c r="D26" s="131"/>
      <c r="E26" s="131"/>
      <c r="F26" s="131"/>
      <c r="G26" s="131"/>
      <c r="H26" s="131"/>
      <c r="I26" s="131"/>
      <c r="J26" s="132"/>
      <c r="K26" s="86">
        <f>IF(G20="","",SUM(K20:K25))</f>
        <v>60000</v>
      </c>
    </row>
    <row r="27" spans="2:39" ht="24.95" customHeight="1" thickTop="1" x14ac:dyDescent="0.4">
      <c r="B27" s="139" t="s">
        <v>65</v>
      </c>
      <c r="C27" s="140"/>
      <c r="D27" s="140"/>
      <c r="E27" s="140"/>
      <c r="F27" s="140"/>
      <c r="G27" s="140"/>
      <c r="H27" s="140"/>
      <c r="I27" s="140"/>
      <c r="J27" s="141"/>
      <c r="K27" s="20">
        <f>ROUNDDOWN(SUMIF($G$20:$G$25,消費税区分!$B3,入力フォーム!K$20:K$25)*0.1,0)</f>
        <v>6000</v>
      </c>
    </row>
    <row r="28" spans="2:39" ht="24.95" customHeight="1" x14ac:dyDescent="0.4">
      <c r="B28" s="142" t="s">
        <v>67</v>
      </c>
      <c r="C28" s="143"/>
      <c r="D28" s="143"/>
      <c r="E28" s="143"/>
      <c r="F28" s="143"/>
      <c r="G28" s="143"/>
      <c r="H28" s="143"/>
      <c r="I28" s="143"/>
      <c r="J28" s="144"/>
      <c r="K28" s="21">
        <f>ROUNDDOWN(SUMIF($G$20:$G$25,消費税区分!$B4,入力フォーム!K$20:K$25)*0.08,0)</f>
        <v>0</v>
      </c>
    </row>
    <row r="29" spans="2:39" ht="24.95" customHeight="1" thickBot="1" x14ac:dyDescent="0.45">
      <c r="B29" s="130" t="s">
        <v>85</v>
      </c>
      <c r="C29" s="131"/>
      <c r="D29" s="131"/>
      <c r="E29" s="131"/>
      <c r="F29" s="131"/>
      <c r="G29" s="131"/>
      <c r="H29" s="131"/>
      <c r="I29" s="131"/>
      <c r="J29" s="132"/>
      <c r="K29" s="86">
        <f>SUM(K27:K28)</f>
        <v>6000</v>
      </c>
    </row>
    <row r="30" spans="2:39" ht="24.95" customHeight="1" thickTop="1" thickBot="1" x14ac:dyDescent="0.45">
      <c r="B30" s="127" t="s">
        <v>86</v>
      </c>
      <c r="C30" s="128"/>
      <c r="D30" s="128"/>
      <c r="E30" s="128"/>
      <c r="F30" s="128"/>
      <c r="G30" s="128"/>
      <c r="H30" s="128"/>
      <c r="I30" s="128"/>
      <c r="J30" s="129"/>
      <c r="K30" s="87">
        <f>SUM(K29,K26)</f>
        <v>66000</v>
      </c>
    </row>
  </sheetData>
  <sheetProtection algorithmName="SHA-512" hashValue="T/SqEhvFqxpxnJhi9+sTVis576CT9wwhw8m6TgOy3NvDAbTXot/8gezjkWGzX/OEyAuAYNyPLlfqEzXzGqOtNQ==" saltValue="cZSzy3kbtRYRuPThTUjgUw==" spinCount="100000" sheet="1" formatColumns="0" formatRows="0" selectLockedCells="1"/>
  <mergeCells count="39">
    <mergeCell ref="N22:Q22"/>
    <mergeCell ref="C9:E9"/>
    <mergeCell ref="C8:E8"/>
    <mergeCell ref="N23:Q23"/>
    <mergeCell ref="B30:J30"/>
    <mergeCell ref="B29:J29"/>
    <mergeCell ref="C25:F25"/>
    <mergeCell ref="C24:F24"/>
    <mergeCell ref="C23:F23"/>
    <mergeCell ref="B26:J26"/>
    <mergeCell ref="B27:J27"/>
    <mergeCell ref="B28:J28"/>
    <mergeCell ref="C22:F22"/>
    <mergeCell ref="C21:F21"/>
    <mergeCell ref="C20:F20"/>
    <mergeCell ref="C18:F19"/>
    <mergeCell ref="C10:E10"/>
    <mergeCell ref="N18:Q18"/>
    <mergeCell ref="N19:Q19"/>
    <mergeCell ref="N20:Q20"/>
    <mergeCell ref="N21:Q21"/>
    <mergeCell ref="K18:K19"/>
    <mergeCell ref="H11:J11"/>
    <mergeCell ref="H8:J8"/>
    <mergeCell ref="C15:E15"/>
    <mergeCell ref="B18:B19"/>
    <mergeCell ref="H7:J7"/>
    <mergeCell ref="H10:J10"/>
    <mergeCell ref="G13:G14"/>
    <mergeCell ref="H13:J14"/>
    <mergeCell ref="I18:I19"/>
    <mergeCell ref="G18:G19"/>
    <mergeCell ref="H18:H19"/>
    <mergeCell ref="J18:J19"/>
    <mergeCell ref="C7:E7"/>
    <mergeCell ref="C14:E14"/>
    <mergeCell ref="C13:E13"/>
    <mergeCell ref="C12:E12"/>
    <mergeCell ref="C11:E11"/>
  </mergeCells>
  <phoneticPr fontId="2"/>
  <dataValidations count="5">
    <dataValidation type="textLength" operator="equal" allowBlank="1" showInputMessage="1" showErrorMessage="1" sqref="H9" xr:uid="{2CDD506C-4D09-42DF-A4B5-808F5F4B3579}">
      <formula1>6</formula1>
    </dataValidation>
    <dataValidation type="textLength" operator="lessThanOrEqual" allowBlank="1" showInputMessage="1" showErrorMessage="1" sqref="J9" xr:uid="{72FBBE23-5D52-4A8F-AD3E-E2EFDD466EFE}">
      <formula1>3</formula1>
    </dataValidation>
    <dataValidation type="textLength" imeMode="halfAlpha" operator="equal" allowBlank="1" showErrorMessage="1" promptTitle="「T」より後の「13桁の数字」を入力してください" prompt="事業者登録番号を登録されていない場合は、入力不要です。" sqref="C7:E7" xr:uid="{FC909714-524F-43C3-B55A-A85C3B891A04}">
      <formula1>13</formula1>
    </dataValidation>
    <dataValidation type="textLength" operator="lessThanOrEqual" allowBlank="1" showErrorMessage="1" promptTitle="「8桁以内の数字」を入力してください" prompt="取引先No.が不明な場合は、担当者にお問い合わせください。" sqref="C8:E8" xr:uid="{9ED643F2-09C7-4449-BC1C-86CE40E514F2}">
      <formula1>8</formula1>
    </dataValidation>
    <dataValidation type="textLength" operator="equal" allowBlank="1" showInputMessage="1" showErrorMessage="1" sqref="H8:J8" xr:uid="{0C3B89EA-1CFB-4BFA-BFC2-5DA1149D0F8C}">
      <formula1>9</formula1>
    </dataValidation>
  </dataValidations>
  <pageMargins left="0.7" right="0.7" top="0.75" bottom="0.75" header="0.3" footer="0.3"/>
  <pageSetup paperSize="8" scale="7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261208-B986-4487-A68A-FE91667AAB43}">
          <x14:formula1>
            <xm:f>消費税区分!$B$3:$B$6</xm:f>
          </x14:formula1>
          <xm:sqref>G20:G25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B66F-0F36-4F32-B52C-2E120CABFD67}">
  <sheetPr codeName="Sheet3">
    <tabColor rgb="FF336699"/>
  </sheetPr>
  <dimension ref="B1:AS43"/>
  <sheetViews>
    <sheetView showGridLines="0" zoomScaleNormal="100" zoomScaleSheetLayoutView="80" workbookViewId="0">
      <selection activeCell="AM8" sqref="AM8:AP19"/>
    </sheetView>
  </sheetViews>
  <sheetFormatPr defaultColWidth="3.625" defaultRowHeight="17.25" customHeight="1" x14ac:dyDescent="0.4"/>
  <cols>
    <col min="1" max="6" width="3.625" style="31"/>
    <col min="7" max="13" width="1.875" style="31" customWidth="1"/>
    <col min="14" max="14" width="1.75" style="31" customWidth="1"/>
    <col min="15" max="15" width="3.5" style="31" customWidth="1"/>
    <col min="16" max="16" width="1.875" style="31" customWidth="1"/>
    <col min="17" max="18" width="1.75" style="31" customWidth="1"/>
    <col min="19" max="19" width="1.875" style="31" customWidth="1"/>
    <col min="20" max="20" width="3.625" style="31"/>
    <col min="21" max="21" width="3.5" style="31" customWidth="1"/>
    <col min="22" max="22" width="2.125" style="31" customWidth="1"/>
    <col min="23" max="23" width="1.875" style="31" customWidth="1"/>
    <col min="24" max="36" width="3.625" style="31"/>
    <col min="37" max="38" width="1.875" style="31" customWidth="1"/>
    <col min="39" max="16384" width="3.625" style="31"/>
  </cols>
  <sheetData>
    <row r="1" spans="2:42" ht="33.75" thickBot="1" x14ac:dyDescent="0.45">
      <c r="B1" s="165" t="s">
        <v>87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</row>
    <row r="2" spans="2:42" ht="16.5" customHeight="1" x14ac:dyDescent="0.5">
      <c r="B2" s="166" t="s">
        <v>88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32"/>
      <c r="S2" s="167" t="s">
        <v>89</v>
      </c>
      <c r="T2" s="167"/>
      <c r="U2" s="33"/>
      <c r="V2" s="273" t="s">
        <v>90</v>
      </c>
      <c r="W2" s="273"/>
      <c r="X2" s="273"/>
      <c r="Y2" s="273"/>
      <c r="Z2" s="273"/>
      <c r="AA2" s="273"/>
      <c r="AB2" s="33"/>
      <c r="AE2" s="281" t="s">
        <v>496</v>
      </c>
      <c r="AF2" s="282"/>
      <c r="AG2" s="283"/>
      <c r="AH2" s="239">
        <f>IF(入力フォーム!C7="","",入力フォーム!C7)</f>
        <v>5120001204946</v>
      </c>
      <c r="AI2" s="240"/>
      <c r="AJ2" s="240"/>
      <c r="AK2" s="240"/>
      <c r="AL2" s="240"/>
      <c r="AM2" s="240"/>
      <c r="AN2" s="240"/>
      <c r="AO2" s="240"/>
      <c r="AP2" s="271"/>
    </row>
    <row r="3" spans="2:42" ht="8.25" customHeight="1" thickBot="1" x14ac:dyDescent="0.55000000000000004"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32"/>
      <c r="S3" s="167"/>
      <c r="T3" s="167"/>
      <c r="U3" s="33"/>
      <c r="V3" s="33"/>
      <c r="W3" s="33"/>
      <c r="X3" s="33"/>
      <c r="Y3" s="33"/>
      <c r="Z3" s="33"/>
      <c r="AA3" s="33"/>
      <c r="AB3" s="33"/>
      <c r="AE3" s="284"/>
      <c r="AF3" s="285"/>
      <c r="AG3" s="286"/>
      <c r="AH3" s="241"/>
      <c r="AI3" s="242"/>
      <c r="AJ3" s="242"/>
      <c r="AK3" s="242"/>
      <c r="AL3" s="242"/>
      <c r="AM3" s="242"/>
      <c r="AN3" s="242"/>
      <c r="AO3" s="242"/>
      <c r="AP3" s="272"/>
    </row>
    <row r="4" spans="2:42" ht="8.25" customHeight="1" thickBot="1" x14ac:dyDescent="0.45">
      <c r="B4" s="168" t="s">
        <v>91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35"/>
      <c r="Q4" s="34"/>
      <c r="R4" s="34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2:42" ht="8.25" customHeight="1" x14ac:dyDescent="0.4"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35"/>
      <c r="Q5" s="34"/>
      <c r="R5" s="34"/>
      <c r="S5" s="33"/>
      <c r="T5" s="33"/>
      <c r="U5" s="33"/>
      <c r="V5" s="33"/>
      <c r="W5" s="33"/>
      <c r="X5" s="33"/>
      <c r="Y5" s="169" t="s">
        <v>17</v>
      </c>
      <c r="Z5" s="170"/>
      <c r="AA5" s="170"/>
      <c r="AB5" s="243">
        <f>IF(入力フォーム!C8="","",入力フォーム!C8)</f>
        <v>110000</v>
      </c>
      <c r="AC5" s="244"/>
      <c r="AD5" s="244"/>
      <c r="AE5" s="244"/>
      <c r="AF5" s="244"/>
      <c r="AG5" s="244"/>
      <c r="AH5" s="244"/>
      <c r="AI5" s="244"/>
      <c r="AJ5" s="244"/>
      <c r="AK5" s="244"/>
      <c r="AL5" s="249"/>
      <c r="AM5" s="319" t="s">
        <v>92</v>
      </c>
      <c r="AN5" s="319"/>
      <c r="AO5" s="319"/>
      <c r="AP5" s="320"/>
    </row>
    <row r="6" spans="2:42" ht="8.25" customHeight="1" thickBot="1" x14ac:dyDescent="0.45">
      <c r="B6" s="35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171"/>
      <c r="Z6" s="172"/>
      <c r="AA6" s="172"/>
      <c r="AB6" s="245"/>
      <c r="AC6" s="246"/>
      <c r="AD6" s="246"/>
      <c r="AE6" s="246"/>
      <c r="AF6" s="246"/>
      <c r="AG6" s="246"/>
      <c r="AH6" s="246"/>
      <c r="AI6" s="246"/>
      <c r="AJ6" s="246"/>
      <c r="AK6" s="246"/>
      <c r="AL6" s="250"/>
      <c r="AM6" s="321"/>
      <c r="AN6" s="321"/>
      <c r="AO6" s="321"/>
      <c r="AP6" s="322"/>
    </row>
    <row r="7" spans="2:42" ht="8.25" customHeight="1" x14ac:dyDescent="0.4">
      <c r="B7" s="287" t="s">
        <v>481</v>
      </c>
      <c r="C7" s="288"/>
      <c r="D7" s="288"/>
      <c r="E7" s="289"/>
      <c r="F7" s="310">
        <f>IF(入力フォーム!H7="","",入力フォーム!H7)</f>
        <v>45179</v>
      </c>
      <c r="G7" s="311"/>
      <c r="H7" s="311"/>
      <c r="I7" s="311"/>
      <c r="J7" s="311"/>
      <c r="K7" s="311"/>
      <c r="L7" s="311"/>
      <c r="M7" s="311"/>
      <c r="N7" s="37"/>
      <c r="O7" s="330"/>
      <c r="P7" s="330"/>
      <c r="Q7" s="330"/>
      <c r="R7" s="330"/>
      <c r="S7" s="330"/>
      <c r="T7" s="330"/>
      <c r="U7" s="330"/>
      <c r="V7" s="330"/>
      <c r="W7" s="331"/>
      <c r="X7" s="33"/>
      <c r="Y7" s="171"/>
      <c r="Z7" s="172"/>
      <c r="AA7" s="172"/>
      <c r="AB7" s="247"/>
      <c r="AC7" s="248"/>
      <c r="AD7" s="248"/>
      <c r="AE7" s="248"/>
      <c r="AF7" s="248"/>
      <c r="AG7" s="248"/>
      <c r="AH7" s="248"/>
      <c r="AI7" s="248"/>
      <c r="AJ7" s="248"/>
      <c r="AK7" s="248"/>
      <c r="AL7" s="251"/>
      <c r="AM7" s="321"/>
      <c r="AN7" s="321"/>
      <c r="AO7" s="321"/>
      <c r="AP7" s="322"/>
    </row>
    <row r="8" spans="2:42" ht="8.25" customHeight="1" x14ac:dyDescent="0.4">
      <c r="B8" s="290"/>
      <c r="C8" s="291"/>
      <c r="D8" s="291"/>
      <c r="E8" s="292"/>
      <c r="F8" s="312"/>
      <c r="G8" s="313"/>
      <c r="H8" s="313"/>
      <c r="I8" s="313"/>
      <c r="J8" s="313"/>
      <c r="K8" s="313"/>
      <c r="L8" s="313"/>
      <c r="M8" s="313"/>
      <c r="N8" s="38"/>
      <c r="O8" s="332"/>
      <c r="P8" s="332"/>
      <c r="Q8" s="332"/>
      <c r="R8" s="332"/>
      <c r="S8" s="332"/>
      <c r="T8" s="332"/>
      <c r="U8" s="332"/>
      <c r="V8" s="332"/>
      <c r="W8" s="333"/>
      <c r="X8" s="33"/>
      <c r="Y8" s="252" t="s">
        <v>93</v>
      </c>
      <c r="Z8" s="253"/>
      <c r="AA8" s="253"/>
      <c r="AB8" s="258"/>
      <c r="AC8" s="259"/>
      <c r="AD8" s="259"/>
      <c r="AE8" s="259"/>
      <c r="AF8" s="259"/>
      <c r="AG8" s="259"/>
      <c r="AH8" s="259"/>
      <c r="AI8" s="259"/>
      <c r="AJ8" s="259"/>
      <c r="AK8" s="259"/>
      <c r="AL8" s="260"/>
      <c r="AM8" s="267"/>
      <c r="AN8" s="267"/>
      <c r="AO8" s="267"/>
      <c r="AP8" s="268"/>
    </row>
    <row r="9" spans="2:42" ht="8.25" customHeight="1" x14ac:dyDescent="0.4">
      <c r="B9" s="290"/>
      <c r="C9" s="291"/>
      <c r="D9" s="291"/>
      <c r="E9" s="292"/>
      <c r="F9" s="314"/>
      <c r="G9" s="315"/>
      <c r="H9" s="315"/>
      <c r="I9" s="315"/>
      <c r="J9" s="315"/>
      <c r="K9" s="315"/>
      <c r="L9" s="315"/>
      <c r="M9" s="315"/>
      <c r="N9" s="39"/>
      <c r="O9" s="332"/>
      <c r="P9" s="332"/>
      <c r="Q9" s="332"/>
      <c r="R9" s="332"/>
      <c r="S9" s="332"/>
      <c r="T9" s="332"/>
      <c r="U9" s="332"/>
      <c r="V9" s="332"/>
      <c r="W9" s="333"/>
      <c r="X9" s="33"/>
      <c r="Y9" s="254"/>
      <c r="Z9" s="255"/>
      <c r="AA9" s="255"/>
      <c r="AB9" s="263" t="str">
        <f>IF(入力フォーム!C9="","",入力フォーム!C9)</f>
        <v>大阪府大阪市中央区南船場１丁目１８番１１号</v>
      </c>
      <c r="AC9" s="264"/>
      <c r="AD9" s="264"/>
      <c r="AE9" s="264"/>
      <c r="AF9" s="264"/>
      <c r="AG9" s="264"/>
      <c r="AH9" s="264"/>
      <c r="AI9" s="264"/>
      <c r="AJ9" s="264"/>
      <c r="AK9" s="264"/>
      <c r="AL9" s="261"/>
      <c r="AM9" s="267"/>
      <c r="AN9" s="267"/>
      <c r="AO9" s="267"/>
      <c r="AP9" s="268"/>
    </row>
    <row r="10" spans="2:42" ht="8.25" customHeight="1" x14ac:dyDescent="0.4">
      <c r="B10" s="293" t="s">
        <v>483</v>
      </c>
      <c r="C10" s="294"/>
      <c r="D10" s="294"/>
      <c r="E10" s="295"/>
      <c r="F10" s="304">
        <f>IF(入力フォーム!H8="","",入力フォーム!H8)</f>
        <v>230001001</v>
      </c>
      <c r="G10" s="305"/>
      <c r="H10" s="305"/>
      <c r="I10" s="305"/>
      <c r="J10" s="305"/>
      <c r="K10" s="305"/>
      <c r="L10" s="305"/>
      <c r="M10" s="305"/>
      <c r="N10" s="40"/>
      <c r="O10" s="316"/>
      <c r="P10" s="316"/>
      <c r="Q10" s="316"/>
      <c r="R10" s="316"/>
      <c r="S10" s="316"/>
      <c r="T10" s="316"/>
      <c r="U10" s="316"/>
      <c r="V10" s="316"/>
      <c r="W10" s="317"/>
      <c r="X10" s="33"/>
      <c r="Y10" s="254"/>
      <c r="Z10" s="255"/>
      <c r="AA10" s="255"/>
      <c r="AB10" s="263"/>
      <c r="AC10" s="264"/>
      <c r="AD10" s="264"/>
      <c r="AE10" s="264"/>
      <c r="AF10" s="264"/>
      <c r="AG10" s="264"/>
      <c r="AH10" s="264"/>
      <c r="AI10" s="264"/>
      <c r="AJ10" s="264"/>
      <c r="AK10" s="264"/>
      <c r="AL10" s="261"/>
      <c r="AM10" s="267"/>
      <c r="AN10" s="267"/>
      <c r="AO10" s="267"/>
      <c r="AP10" s="268"/>
    </row>
    <row r="11" spans="2:42" ht="8.25" customHeight="1" x14ac:dyDescent="0.4">
      <c r="B11" s="293"/>
      <c r="C11" s="294"/>
      <c r="D11" s="294"/>
      <c r="E11" s="295"/>
      <c r="F11" s="306"/>
      <c r="G11" s="307"/>
      <c r="H11" s="307"/>
      <c r="I11" s="307"/>
      <c r="J11" s="307"/>
      <c r="K11" s="307"/>
      <c r="L11" s="307"/>
      <c r="M11" s="307"/>
      <c r="N11" s="41"/>
      <c r="O11" s="316"/>
      <c r="P11" s="316"/>
      <c r="Q11" s="316"/>
      <c r="R11" s="316"/>
      <c r="S11" s="316"/>
      <c r="T11" s="316"/>
      <c r="U11" s="316"/>
      <c r="V11" s="316"/>
      <c r="W11" s="317"/>
      <c r="X11" s="33"/>
      <c r="Y11" s="254"/>
      <c r="Z11" s="255"/>
      <c r="AA11" s="255"/>
      <c r="AB11" s="263" t="str">
        <f>IF(入力フォーム!C10="","",入力フォーム!C10)</f>
        <v/>
      </c>
      <c r="AC11" s="264"/>
      <c r="AD11" s="264"/>
      <c r="AE11" s="264"/>
      <c r="AF11" s="264"/>
      <c r="AG11" s="264"/>
      <c r="AH11" s="264"/>
      <c r="AI11" s="264"/>
      <c r="AJ11" s="264"/>
      <c r="AK11" s="264"/>
      <c r="AL11" s="261"/>
      <c r="AM11" s="267"/>
      <c r="AN11" s="267"/>
      <c r="AO11" s="267"/>
      <c r="AP11" s="268"/>
    </row>
    <row r="12" spans="2:42" ht="8.25" customHeight="1" x14ac:dyDescent="0.4">
      <c r="B12" s="293"/>
      <c r="C12" s="294"/>
      <c r="D12" s="294"/>
      <c r="E12" s="295"/>
      <c r="F12" s="308"/>
      <c r="G12" s="309"/>
      <c r="H12" s="309"/>
      <c r="I12" s="309"/>
      <c r="J12" s="309"/>
      <c r="K12" s="309"/>
      <c r="L12" s="309"/>
      <c r="M12" s="309"/>
      <c r="N12" s="42"/>
      <c r="O12" s="316"/>
      <c r="P12" s="316"/>
      <c r="Q12" s="316"/>
      <c r="R12" s="316"/>
      <c r="S12" s="316"/>
      <c r="T12" s="316"/>
      <c r="U12" s="316"/>
      <c r="V12" s="316"/>
      <c r="W12" s="317"/>
      <c r="X12" s="33"/>
      <c r="Y12" s="254"/>
      <c r="Z12" s="255"/>
      <c r="AA12" s="255"/>
      <c r="AB12" s="263"/>
      <c r="AC12" s="264"/>
      <c r="AD12" s="264"/>
      <c r="AE12" s="264"/>
      <c r="AF12" s="264"/>
      <c r="AG12" s="264"/>
      <c r="AH12" s="264"/>
      <c r="AI12" s="264"/>
      <c r="AJ12" s="264"/>
      <c r="AK12" s="264"/>
      <c r="AL12" s="261"/>
      <c r="AM12" s="267"/>
      <c r="AN12" s="267"/>
      <c r="AO12" s="267"/>
      <c r="AP12" s="268"/>
    </row>
    <row r="13" spans="2:42" ht="8.25" customHeight="1" x14ac:dyDescent="0.4">
      <c r="B13" s="296" t="s">
        <v>94</v>
      </c>
      <c r="C13" s="297"/>
      <c r="D13" s="297"/>
      <c r="E13" s="298"/>
      <c r="F13" s="346">
        <f>IF(入力フォーム!H9="","",入力フォーム!H9)</f>
        <v>230001</v>
      </c>
      <c r="G13" s="347"/>
      <c r="H13" s="347"/>
      <c r="I13" s="347"/>
      <c r="J13" s="318" t="s">
        <v>523</v>
      </c>
      <c r="K13" s="318"/>
      <c r="L13" s="352">
        <f>IF(入力フォーム!J9="","",入力フォーム!J9)</f>
        <v>0</v>
      </c>
      <c r="M13" s="352"/>
      <c r="N13" s="352"/>
      <c r="O13" s="355" t="s">
        <v>522</v>
      </c>
      <c r="P13" s="356"/>
      <c r="Q13" s="356"/>
      <c r="R13" s="357"/>
      <c r="S13" s="364" t="str">
        <f>IF(入力フォーム!H11="","",入力フォーム!H11)</f>
        <v>信和　次郎</v>
      </c>
      <c r="T13" s="364"/>
      <c r="U13" s="364"/>
      <c r="V13" s="364"/>
      <c r="W13" s="365"/>
      <c r="X13" s="33"/>
      <c r="Y13" s="256"/>
      <c r="Z13" s="257"/>
      <c r="AA13" s="257"/>
      <c r="AB13" s="265"/>
      <c r="AC13" s="266"/>
      <c r="AD13" s="266"/>
      <c r="AE13" s="266"/>
      <c r="AF13" s="266"/>
      <c r="AG13" s="266"/>
      <c r="AH13" s="266"/>
      <c r="AI13" s="266"/>
      <c r="AJ13" s="266"/>
      <c r="AK13" s="266"/>
      <c r="AL13" s="262"/>
      <c r="AM13" s="267"/>
      <c r="AN13" s="267"/>
      <c r="AO13" s="267"/>
      <c r="AP13" s="268"/>
    </row>
    <row r="14" spans="2:42" ht="8.25" customHeight="1" x14ac:dyDescent="0.4">
      <c r="B14" s="296"/>
      <c r="C14" s="297"/>
      <c r="D14" s="297"/>
      <c r="E14" s="298"/>
      <c r="F14" s="348"/>
      <c r="G14" s="349"/>
      <c r="H14" s="349"/>
      <c r="I14" s="349"/>
      <c r="J14" s="318"/>
      <c r="K14" s="318"/>
      <c r="L14" s="353"/>
      <c r="M14" s="353"/>
      <c r="N14" s="353"/>
      <c r="O14" s="358"/>
      <c r="P14" s="359"/>
      <c r="Q14" s="359"/>
      <c r="R14" s="360"/>
      <c r="S14" s="366"/>
      <c r="T14" s="366"/>
      <c r="U14" s="366"/>
      <c r="V14" s="366"/>
      <c r="W14" s="367"/>
      <c r="X14" s="33"/>
      <c r="Y14" s="254" t="s">
        <v>95</v>
      </c>
      <c r="Z14" s="255"/>
      <c r="AA14" s="255"/>
      <c r="AB14" s="269"/>
      <c r="AC14" s="270"/>
      <c r="AD14" s="270"/>
      <c r="AE14" s="270"/>
      <c r="AF14" s="270"/>
      <c r="AG14" s="270"/>
      <c r="AH14" s="270"/>
      <c r="AI14" s="270"/>
      <c r="AJ14" s="270"/>
      <c r="AK14" s="270"/>
      <c r="AL14" s="274"/>
      <c r="AM14" s="267"/>
      <c r="AN14" s="267"/>
      <c r="AO14" s="267"/>
      <c r="AP14" s="268"/>
    </row>
    <row r="15" spans="2:42" ht="8.25" customHeight="1" x14ac:dyDescent="0.4">
      <c r="B15" s="296"/>
      <c r="C15" s="297"/>
      <c r="D15" s="297"/>
      <c r="E15" s="298"/>
      <c r="F15" s="350"/>
      <c r="G15" s="351"/>
      <c r="H15" s="351"/>
      <c r="I15" s="351"/>
      <c r="J15" s="318"/>
      <c r="K15" s="318"/>
      <c r="L15" s="354"/>
      <c r="M15" s="354"/>
      <c r="N15" s="354"/>
      <c r="O15" s="361"/>
      <c r="P15" s="362"/>
      <c r="Q15" s="362"/>
      <c r="R15" s="363"/>
      <c r="S15" s="368"/>
      <c r="T15" s="368"/>
      <c r="U15" s="368"/>
      <c r="V15" s="368"/>
      <c r="W15" s="369"/>
      <c r="X15" s="33"/>
      <c r="Y15" s="254"/>
      <c r="Z15" s="255"/>
      <c r="AA15" s="255"/>
      <c r="AB15" s="277" t="str">
        <f>IF(入力フォーム!C11="","",入力フォーム!C11)</f>
        <v>信和ホールディングス株式会社</v>
      </c>
      <c r="AC15" s="278"/>
      <c r="AD15" s="278"/>
      <c r="AE15" s="278"/>
      <c r="AF15" s="278"/>
      <c r="AG15" s="278"/>
      <c r="AH15" s="278"/>
      <c r="AI15" s="278"/>
      <c r="AJ15" s="278"/>
      <c r="AK15" s="278"/>
      <c r="AL15" s="275"/>
      <c r="AM15" s="267"/>
      <c r="AN15" s="267"/>
      <c r="AO15" s="267"/>
      <c r="AP15" s="268"/>
    </row>
    <row r="16" spans="2:42" ht="8.25" customHeight="1" x14ac:dyDescent="0.4">
      <c r="B16" s="293" t="s">
        <v>96</v>
      </c>
      <c r="C16" s="294"/>
      <c r="D16" s="294"/>
      <c r="E16" s="295"/>
      <c r="F16" s="302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34"/>
      <c r="X16" s="33"/>
      <c r="Y16" s="254"/>
      <c r="Z16" s="255"/>
      <c r="AA16" s="255"/>
      <c r="AB16" s="277"/>
      <c r="AC16" s="278"/>
      <c r="AD16" s="278"/>
      <c r="AE16" s="278"/>
      <c r="AF16" s="278"/>
      <c r="AG16" s="278"/>
      <c r="AH16" s="278"/>
      <c r="AI16" s="278"/>
      <c r="AJ16" s="278"/>
      <c r="AK16" s="278"/>
      <c r="AL16" s="275"/>
      <c r="AM16" s="267"/>
      <c r="AN16" s="267"/>
      <c r="AO16" s="267"/>
      <c r="AP16" s="268"/>
    </row>
    <row r="17" spans="2:42" ht="8.25" customHeight="1" x14ac:dyDescent="0.4">
      <c r="B17" s="293"/>
      <c r="C17" s="294"/>
      <c r="D17" s="294"/>
      <c r="E17" s="295"/>
      <c r="F17" s="306" t="str">
        <f>IF(入力フォーム!H10="","",入力フォーム!H10)</f>
        <v>中央区南船場マンション新築工事</v>
      </c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34"/>
      <c r="X17" s="33"/>
      <c r="Y17" s="254"/>
      <c r="Z17" s="255"/>
      <c r="AA17" s="255"/>
      <c r="AB17" s="277" t="str">
        <f>IF(入力フォーム!C12="","",入力フォーム!C12)</f>
        <v/>
      </c>
      <c r="AC17" s="278"/>
      <c r="AD17" s="278"/>
      <c r="AE17" s="278"/>
      <c r="AF17" s="278"/>
      <c r="AG17" s="278"/>
      <c r="AH17" s="278"/>
      <c r="AI17" s="278"/>
      <c r="AJ17" s="278"/>
      <c r="AK17" s="278"/>
      <c r="AL17" s="275"/>
      <c r="AM17" s="267"/>
      <c r="AN17" s="267"/>
      <c r="AO17" s="267"/>
      <c r="AP17" s="268"/>
    </row>
    <row r="18" spans="2:42" ht="8.25" customHeight="1" x14ac:dyDescent="0.4">
      <c r="B18" s="293"/>
      <c r="C18" s="294"/>
      <c r="D18" s="294"/>
      <c r="E18" s="295"/>
      <c r="F18" s="306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  <c r="V18" s="307"/>
      <c r="W18" s="334"/>
      <c r="X18" s="33"/>
      <c r="Y18" s="254"/>
      <c r="Z18" s="255"/>
      <c r="AA18" s="255"/>
      <c r="AB18" s="277"/>
      <c r="AC18" s="278"/>
      <c r="AD18" s="278"/>
      <c r="AE18" s="278"/>
      <c r="AF18" s="278"/>
      <c r="AG18" s="278"/>
      <c r="AH18" s="278"/>
      <c r="AI18" s="278"/>
      <c r="AJ18" s="278"/>
      <c r="AK18" s="278"/>
      <c r="AL18" s="275"/>
      <c r="AM18" s="267"/>
      <c r="AN18" s="267"/>
      <c r="AO18" s="267"/>
      <c r="AP18" s="268"/>
    </row>
    <row r="19" spans="2:42" ht="8.25" customHeight="1" thickBot="1" x14ac:dyDescent="0.45">
      <c r="B19" s="299"/>
      <c r="C19" s="300"/>
      <c r="D19" s="300"/>
      <c r="E19" s="301"/>
      <c r="F19" s="374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35"/>
      <c r="X19" s="33"/>
      <c r="Y19" s="256"/>
      <c r="Z19" s="257"/>
      <c r="AA19" s="257"/>
      <c r="AB19" s="279"/>
      <c r="AC19" s="280"/>
      <c r="AD19" s="280"/>
      <c r="AE19" s="280"/>
      <c r="AF19" s="280"/>
      <c r="AG19" s="280"/>
      <c r="AH19" s="280"/>
      <c r="AI19" s="280"/>
      <c r="AJ19" s="280"/>
      <c r="AK19" s="280"/>
      <c r="AL19" s="276"/>
      <c r="AM19" s="267"/>
      <c r="AN19" s="267"/>
      <c r="AO19" s="267"/>
      <c r="AP19" s="268"/>
    </row>
    <row r="20" spans="2:42" ht="16.5" customHeight="1" thickBot="1" x14ac:dyDescent="0.4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171" t="s">
        <v>24</v>
      </c>
      <c r="Z20" s="172"/>
      <c r="AA20" s="172"/>
      <c r="AB20" s="370" t="str">
        <f>IF(入力フォーム!C13="","",入力フォーム!C13)</f>
        <v>06-6265-4840</v>
      </c>
      <c r="AC20" s="371"/>
      <c r="AD20" s="371"/>
      <c r="AE20" s="371"/>
      <c r="AF20" s="371"/>
      <c r="AG20" s="371"/>
      <c r="AH20" s="371"/>
      <c r="AI20" s="371"/>
      <c r="AJ20" s="371"/>
      <c r="AK20" s="371"/>
      <c r="AL20" s="371"/>
      <c r="AM20" s="371"/>
      <c r="AN20" s="371"/>
      <c r="AO20" s="371"/>
      <c r="AP20" s="43"/>
    </row>
    <row r="21" spans="2:42" ht="16.5" customHeight="1" x14ac:dyDescent="0.4">
      <c r="B21" s="380" t="s">
        <v>97</v>
      </c>
      <c r="C21" s="381"/>
      <c r="D21" s="381"/>
      <c r="E21" s="381"/>
      <c r="F21" s="384">
        <f>入力フォーム!H13</f>
        <v>66000</v>
      </c>
      <c r="G21" s="384"/>
      <c r="H21" s="384"/>
      <c r="I21" s="384"/>
      <c r="J21" s="384"/>
      <c r="K21" s="384"/>
      <c r="L21" s="384"/>
      <c r="M21" s="384"/>
      <c r="N21" s="384"/>
      <c r="O21" s="384"/>
      <c r="P21" s="384"/>
      <c r="Q21" s="384"/>
      <c r="R21" s="384"/>
      <c r="S21" s="384"/>
      <c r="T21" s="384"/>
      <c r="U21" s="384"/>
      <c r="V21" s="384"/>
      <c r="W21" s="343"/>
      <c r="X21" s="33"/>
      <c r="Y21" s="171" t="s">
        <v>26</v>
      </c>
      <c r="Z21" s="172"/>
      <c r="AA21" s="172"/>
      <c r="AB21" s="370" t="str">
        <f>IF(入力フォーム!C14="","",入力フォーム!C14)</f>
        <v>06-6265-4850</v>
      </c>
      <c r="AC21" s="371"/>
      <c r="AD21" s="371"/>
      <c r="AE21" s="371"/>
      <c r="AF21" s="371"/>
      <c r="AG21" s="371"/>
      <c r="AH21" s="371"/>
      <c r="AI21" s="371"/>
      <c r="AJ21" s="371"/>
      <c r="AK21" s="371"/>
      <c r="AL21" s="371"/>
      <c r="AM21" s="371"/>
      <c r="AN21" s="371"/>
      <c r="AO21" s="371"/>
      <c r="AP21" s="44"/>
    </row>
    <row r="22" spans="2:42" ht="16.5" customHeight="1" thickBot="1" x14ac:dyDescent="0.45">
      <c r="B22" s="382"/>
      <c r="C22" s="383"/>
      <c r="D22" s="383"/>
      <c r="E22" s="383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44"/>
      <c r="X22" s="33"/>
      <c r="Y22" s="341" t="s">
        <v>98</v>
      </c>
      <c r="Z22" s="342"/>
      <c r="AA22" s="342"/>
      <c r="AB22" s="372" t="str">
        <f>IF(入力フォーム!C15="","",入力フォーム!C15)</f>
        <v>信和　太郎</v>
      </c>
      <c r="AC22" s="373"/>
      <c r="AD22" s="373"/>
      <c r="AE22" s="373"/>
      <c r="AF22" s="373"/>
      <c r="AG22" s="373"/>
      <c r="AH22" s="373"/>
      <c r="AI22" s="373"/>
      <c r="AJ22" s="373"/>
      <c r="AK22" s="373"/>
      <c r="AL22" s="373"/>
      <c r="AM22" s="373"/>
      <c r="AN22" s="373"/>
      <c r="AO22" s="373"/>
      <c r="AP22" s="45"/>
    </row>
    <row r="23" spans="2:42" ht="6" customHeight="1" thickBot="1" x14ac:dyDescent="0.4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3"/>
      <c r="AA23" s="33"/>
      <c r="AB23" s="33"/>
      <c r="AC23" s="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</row>
    <row r="24" spans="2:42" s="46" customFormat="1" ht="16.5" customHeight="1" x14ac:dyDescent="0.4">
      <c r="B24" s="376" t="s">
        <v>74</v>
      </c>
      <c r="C24" s="339"/>
      <c r="D24" s="340"/>
      <c r="E24" s="338" t="s">
        <v>99</v>
      </c>
      <c r="F24" s="339"/>
      <c r="G24" s="339"/>
      <c r="H24" s="339"/>
      <c r="I24" s="339"/>
      <c r="J24" s="339"/>
      <c r="K24" s="339"/>
      <c r="L24" s="339"/>
      <c r="M24" s="339"/>
      <c r="N24" s="339"/>
      <c r="O24" s="339"/>
      <c r="P24" s="339"/>
      <c r="Q24" s="339"/>
      <c r="R24" s="339"/>
      <c r="S24" s="339"/>
      <c r="T24" s="339"/>
      <c r="U24" s="339"/>
      <c r="V24" s="339"/>
      <c r="W24" s="339"/>
      <c r="X24" s="339"/>
      <c r="Y24" s="339"/>
      <c r="Z24" s="340"/>
      <c r="AA24" s="173" t="s">
        <v>476</v>
      </c>
      <c r="AB24" s="173"/>
      <c r="AC24" s="173"/>
      <c r="AD24" s="177" t="s">
        <v>100</v>
      </c>
      <c r="AE24" s="177"/>
      <c r="AF24" s="177"/>
      <c r="AG24" s="177" t="s">
        <v>49</v>
      </c>
      <c r="AH24" s="177"/>
      <c r="AI24" s="177" t="s">
        <v>101</v>
      </c>
      <c r="AJ24" s="177"/>
      <c r="AK24" s="177"/>
      <c r="AL24" s="177"/>
      <c r="AM24" s="173" t="s">
        <v>102</v>
      </c>
      <c r="AN24" s="173"/>
      <c r="AO24" s="173"/>
      <c r="AP24" s="174"/>
    </row>
    <row r="25" spans="2:42" ht="16.5" customHeight="1" x14ac:dyDescent="0.4">
      <c r="B25" s="377">
        <f>IF(入力フォーム!B20="","",入力フォーム!B20)</f>
        <v>45153</v>
      </c>
      <c r="C25" s="378"/>
      <c r="D25" s="379"/>
      <c r="E25" s="180" t="str">
        <f>IF(入力フォーム!C20="","",入力フォーム!C20)</f>
        <v>ゴミ処理代</v>
      </c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7"/>
      <c r="T25" s="337"/>
      <c r="U25" s="337"/>
      <c r="V25" s="337"/>
      <c r="W25" s="337"/>
      <c r="X25" s="337"/>
      <c r="Y25" s="337"/>
      <c r="Z25" s="181"/>
      <c r="AA25" s="178">
        <f>IF(入力フォーム!G20="","",入力フォーム!G20)</f>
        <v>0.1</v>
      </c>
      <c r="AB25" s="178"/>
      <c r="AC25" s="178"/>
      <c r="AD25" s="179">
        <f>IF(入力フォーム!H20="","",入力フォーム!H20)</f>
        <v>1</v>
      </c>
      <c r="AE25" s="179"/>
      <c r="AF25" s="179"/>
      <c r="AG25" s="180" t="str">
        <f>IF(入力フォーム!I20="","",入力フォーム!I20&amp;" ")</f>
        <v xml:space="preserve">式 </v>
      </c>
      <c r="AH25" s="181"/>
      <c r="AI25" s="182">
        <f>IF(入力フォーム!J20="","",入力フォーム!J20)</f>
        <v>20000</v>
      </c>
      <c r="AJ25" s="182"/>
      <c r="AK25" s="182"/>
      <c r="AL25" s="182"/>
      <c r="AM25" s="175">
        <f>IF(入力フォーム!K20="","",入力フォーム!K20)</f>
        <v>20000</v>
      </c>
      <c r="AN25" s="175"/>
      <c r="AO25" s="175"/>
      <c r="AP25" s="176"/>
    </row>
    <row r="26" spans="2:42" ht="16.5" customHeight="1" x14ac:dyDescent="0.4">
      <c r="B26" s="207">
        <f>IF(入力フォーム!B21="","",入力フォーム!B21)</f>
        <v>45169</v>
      </c>
      <c r="C26" s="208"/>
      <c r="D26" s="209"/>
      <c r="E26" s="195" t="str">
        <f>IF(入力フォーム!C21="","",入力フォーム!C21)</f>
        <v>ゴミ処理代</v>
      </c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7"/>
      <c r="AA26" s="198">
        <f>IF(入力フォーム!G21="","",入力フォーム!G21)</f>
        <v>0.1</v>
      </c>
      <c r="AB26" s="198"/>
      <c r="AC26" s="198"/>
      <c r="AD26" s="185">
        <f>IF(入力フォーム!H21="","",入力フォーム!H21)</f>
        <v>1</v>
      </c>
      <c r="AE26" s="185"/>
      <c r="AF26" s="185"/>
      <c r="AG26" s="195" t="str">
        <f>IF(入力フォーム!I21="","",入力フォーム!I21&amp;" ")</f>
        <v xml:space="preserve">式 </v>
      </c>
      <c r="AH26" s="197"/>
      <c r="AI26" s="202">
        <f>IF(入力フォーム!J21="","",入力フォーム!J21)</f>
        <v>20000</v>
      </c>
      <c r="AJ26" s="202"/>
      <c r="AK26" s="202"/>
      <c r="AL26" s="202"/>
      <c r="AM26" s="183">
        <f>IF(入力フォーム!K21="","",入力フォーム!K21)</f>
        <v>20000</v>
      </c>
      <c r="AN26" s="183"/>
      <c r="AO26" s="183"/>
      <c r="AP26" s="184"/>
    </row>
    <row r="27" spans="2:42" ht="16.5" customHeight="1" x14ac:dyDescent="0.4">
      <c r="B27" s="207">
        <f>IF(入力フォーム!B22="","",入力フォーム!B22)</f>
        <v>45174</v>
      </c>
      <c r="C27" s="208"/>
      <c r="D27" s="209"/>
      <c r="E27" s="195" t="str">
        <f>IF(入力フォーム!C22="","",入力フォーム!C22)</f>
        <v>ゴミ処理代</v>
      </c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7"/>
      <c r="AA27" s="198">
        <f>IF(入力フォーム!G22="","",入力フォーム!G22)</f>
        <v>0.1</v>
      </c>
      <c r="AB27" s="198"/>
      <c r="AC27" s="198"/>
      <c r="AD27" s="185">
        <f>IF(入力フォーム!H22="","",入力フォーム!H22)</f>
        <v>1</v>
      </c>
      <c r="AE27" s="185"/>
      <c r="AF27" s="185"/>
      <c r="AG27" s="201" t="str">
        <f>IF(入力フォーム!I22="","",入力フォーム!I22&amp;" ")</f>
        <v xml:space="preserve">式 </v>
      </c>
      <c r="AH27" s="201"/>
      <c r="AI27" s="202">
        <f>IF(入力フォーム!J22="","",入力フォーム!J22)</f>
        <v>20000</v>
      </c>
      <c r="AJ27" s="202"/>
      <c r="AK27" s="202"/>
      <c r="AL27" s="202"/>
      <c r="AM27" s="183">
        <f>IF(入力フォーム!K22="","",入力フォーム!K22)</f>
        <v>20000</v>
      </c>
      <c r="AN27" s="183"/>
      <c r="AO27" s="183"/>
      <c r="AP27" s="184"/>
    </row>
    <row r="28" spans="2:42" ht="16.5" customHeight="1" x14ac:dyDescent="0.4">
      <c r="B28" s="207" t="str">
        <f>IF(入力フォーム!B23="","",入力フォーム!B23)</f>
        <v/>
      </c>
      <c r="C28" s="208"/>
      <c r="D28" s="209"/>
      <c r="E28" s="195" t="str">
        <f>IF(入力フォーム!C23="","",入力フォーム!C23)</f>
        <v/>
      </c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7"/>
      <c r="AA28" s="198" t="str">
        <f>IF(入力フォーム!G23="","",入力フォーム!G23)</f>
        <v/>
      </c>
      <c r="AB28" s="198"/>
      <c r="AC28" s="198"/>
      <c r="AD28" s="185" t="str">
        <f>IF(入力フォーム!H23="","",入力フォーム!H23)</f>
        <v/>
      </c>
      <c r="AE28" s="185"/>
      <c r="AF28" s="185"/>
      <c r="AG28" s="201" t="str">
        <f>IF(入力フォーム!I23="","",入力フォーム!I23&amp;" ")</f>
        <v/>
      </c>
      <c r="AH28" s="201"/>
      <c r="AI28" s="202" t="str">
        <f>IF(入力フォーム!J23="","",入力フォーム!J23)</f>
        <v/>
      </c>
      <c r="AJ28" s="202"/>
      <c r="AK28" s="202"/>
      <c r="AL28" s="202"/>
      <c r="AM28" s="183" t="str">
        <f>IF(入力フォーム!K23="","",入力フォーム!K23)</f>
        <v/>
      </c>
      <c r="AN28" s="183"/>
      <c r="AO28" s="183"/>
      <c r="AP28" s="184"/>
    </row>
    <row r="29" spans="2:42" ht="16.5" customHeight="1" x14ac:dyDescent="0.4">
      <c r="B29" s="207" t="str">
        <f>IF(入力フォーム!B24="","",入力フォーム!B24)</f>
        <v/>
      </c>
      <c r="C29" s="208"/>
      <c r="D29" s="209"/>
      <c r="E29" s="195" t="str">
        <f>IF(入力フォーム!C24="","",入力フォーム!C24)</f>
        <v/>
      </c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7"/>
      <c r="AA29" s="198" t="str">
        <f>IF(入力フォーム!G24="","",入力フォーム!G24)</f>
        <v/>
      </c>
      <c r="AB29" s="198"/>
      <c r="AC29" s="198"/>
      <c r="AD29" s="185" t="str">
        <f>IF(入力フォーム!H24="","",入力フォーム!H24)</f>
        <v/>
      </c>
      <c r="AE29" s="185"/>
      <c r="AF29" s="185"/>
      <c r="AG29" s="201" t="str">
        <f>IF(入力フォーム!I24="","",入力フォーム!I24&amp;" ")</f>
        <v/>
      </c>
      <c r="AH29" s="201"/>
      <c r="AI29" s="202" t="str">
        <f>IF(入力フォーム!J24="","",入力フォーム!J24)</f>
        <v/>
      </c>
      <c r="AJ29" s="202"/>
      <c r="AK29" s="202"/>
      <c r="AL29" s="202"/>
      <c r="AM29" s="183" t="str">
        <f>IF(入力フォーム!K24="","",入力フォーム!K24)</f>
        <v/>
      </c>
      <c r="AN29" s="183"/>
      <c r="AO29" s="183"/>
      <c r="AP29" s="184"/>
    </row>
    <row r="30" spans="2:42" ht="16.5" customHeight="1" x14ac:dyDescent="0.4">
      <c r="B30" s="204" t="str">
        <f>IF(入力フォーム!B25="","",入力フォーム!B25)</f>
        <v/>
      </c>
      <c r="C30" s="205"/>
      <c r="D30" s="206"/>
      <c r="E30" s="192" t="str">
        <f>IF(入力フォーム!C25="","",入力フォーム!C25)</f>
        <v/>
      </c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4"/>
      <c r="AA30" s="203" t="str">
        <f>IF(入力フォーム!G25="","",入力フォーム!G25)</f>
        <v/>
      </c>
      <c r="AB30" s="203"/>
      <c r="AC30" s="203"/>
      <c r="AD30" s="199" t="str">
        <f>IF(入力フォーム!H25="","",入力フォーム!H25)</f>
        <v/>
      </c>
      <c r="AE30" s="199"/>
      <c r="AF30" s="199"/>
      <c r="AG30" s="200" t="str">
        <f>IF(入力フォーム!I25="","",入力フォーム!I25&amp;" ")</f>
        <v/>
      </c>
      <c r="AH30" s="200"/>
      <c r="AI30" s="336" t="str">
        <f>IF(入力フォーム!J25="","",入力フォーム!J25)</f>
        <v/>
      </c>
      <c r="AJ30" s="336"/>
      <c r="AK30" s="336"/>
      <c r="AL30" s="336"/>
      <c r="AM30" s="190" t="str">
        <f>IF(入力フォーム!K25="","",入力フォーム!K25)</f>
        <v/>
      </c>
      <c r="AN30" s="190"/>
      <c r="AO30" s="190"/>
      <c r="AP30" s="191"/>
    </row>
    <row r="31" spans="2:42" ht="16.5" customHeight="1" thickBot="1" x14ac:dyDescent="0.45">
      <c r="B31" s="188" t="s">
        <v>103</v>
      </c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6">
        <f>IF(入力フォーム!K26="","",入力フォーム!K26)</f>
        <v>60000</v>
      </c>
      <c r="AN31" s="186"/>
      <c r="AO31" s="186"/>
      <c r="AP31" s="187"/>
    </row>
    <row r="32" spans="2:42" ht="6" customHeight="1" thickBot="1" x14ac:dyDescent="0.45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</row>
    <row r="33" spans="2:45" ht="16.5" customHeight="1" x14ac:dyDescent="0.4">
      <c r="B33" s="390" t="s">
        <v>477</v>
      </c>
      <c r="C33" s="391"/>
      <c r="D33" s="391"/>
      <c r="E33" s="392"/>
      <c r="F33" s="210" t="s">
        <v>62</v>
      </c>
      <c r="G33" s="211"/>
      <c r="H33" s="211"/>
      <c r="I33" s="211"/>
      <c r="J33" s="211"/>
      <c r="K33" s="211"/>
      <c r="L33" s="212"/>
      <c r="M33" s="210" t="s">
        <v>63</v>
      </c>
      <c r="N33" s="211"/>
      <c r="O33" s="211"/>
      <c r="P33" s="211"/>
      <c r="Q33" s="211"/>
      <c r="R33" s="211"/>
      <c r="S33" s="212"/>
      <c r="T33" s="210" t="s">
        <v>64</v>
      </c>
      <c r="U33" s="211"/>
      <c r="V33" s="211"/>
      <c r="W33" s="211"/>
      <c r="X33" s="213"/>
      <c r="Y33" s="33"/>
      <c r="Z33" s="159" t="s">
        <v>104</v>
      </c>
      <c r="AA33" s="217" t="str">
        <f>IF(入力フォーム!N18="","",入力フォーム!N18)</f>
        <v/>
      </c>
      <c r="AB33" s="218"/>
      <c r="AC33" s="218"/>
      <c r="AD33" s="218"/>
      <c r="AE33" s="218"/>
      <c r="AF33" s="218"/>
      <c r="AG33" s="218"/>
      <c r="AH33" s="218"/>
      <c r="AI33" s="218"/>
      <c r="AJ33" s="218"/>
      <c r="AK33" s="218"/>
      <c r="AL33" s="218"/>
      <c r="AM33" s="218"/>
      <c r="AN33" s="218"/>
      <c r="AO33" s="218"/>
      <c r="AP33" s="219"/>
    </row>
    <row r="34" spans="2:45" ht="16.5" customHeight="1" x14ac:dyDescent="0.4">
      <c r="B34" s="386" t="s">
        <v>105</v>
      </c>
      <c r="C34" s="387"/>
      <c r="D34" s="387"/>
      <c r="E34" s="388"/>
      <c r="F34" s="327">
        <f>入力フォーム!M8</f>
        <v>60000</v>
      </c>
      <c r="G34" s="328"/>
      <c r="H34" s="328"/>
      <c r="I34" s="328"/>
      <c r="J34" s="328"/>
      <c r="K34" s="328"/>
      <c r="L34" s="329"/>
      <c r="M34" s="327">
        <f>入力フォーム!N8</f>
        <v>6000</v>
      </c>
      <c r="N34" s="328"/>
      <c r="O34" s="328"/>
      <c r="P34" s="328"/>
      <c r="Q34" s="328"/>
      <c r="R34" s="328"/>
      <c r="S34" s="329"/>
      <c r="T34" s="327">
        <f>入力フォーム!O8</f>
        <v>66000</v>
      </c>
      <c r="U34" s="328"/>
      <c r="V34" s="328"/>
      <c r="W34" s="328"/>
      <c r="X34" s="389"/>
      <c r="Y34" s="33"/>
      <c r="Z34" s="160"/>
      <c r="AA34" s="214" t="str">
        <f>IF(入力フォーム!N19="","",入力フォーム!N19)</f>
        <v/>
      </c>
      <c r="AB34" s="215"/>
      <c r="AC34" s="215"/>
      <c r="AD34" s="215"/>
      <c r="AE34" s="215"/>
      <c r="AF34" s="215"/>
      <c r="AG34" s="215"/>
      <c r="AH34" s="215"/>
      <c r="AI34" s="215"/>
      <c r="AJ34" s="215"/>
      <c r="AK34" s="215"/>
      <c r="AL34" s="215"/>
      <c r="AM34" s="215"/>
      <c r="AN34" s="215"/>
      <c r="AO34" s="215"/>
      <c r="AP34" s="216"/>
    </row>
    <row r="35" spans="2:45" ht="16.5" customHeight="1" x14ac:dyDescent="0.4">
      <c r="B35" s="229" t="s">
        <v>106</v>
      </c>
      <c r="C35" s="230"/>
      <c r="D35" s="230"/>
      <c r="E35" s="231"/>
      <c r="F35" s="232">
        <f>入力フォーム!M9</f>
        <v>0</v>
      </c>
      <c r="G35" s="233"/>
      <c r="H35" s="233"/>
      <c r="I35" s="233"/>
      <c r="J35" s="233"/>
      <c r="K35" s="233"/>
      <c r="L35" s="238"/>
      <c r="M35" s="232">
        <f>入力フォーム!N9</f>
        <v>0</v>
      </c>
      <c r="N35" s="233"/>
      <c r="O35" s="233"/>
      <c r="P35" s="233"/>
      <c r="Q35" s="233"/>
      <c r="R35" s="233"/>
      <c r="S35" s="238"/>
      <c r="T35" s="232">
        <f>入力フォーム!O9</f>
        <v>0</v>
      </c>
      <c r="U35" s="233"/>
      <c r="V35" s="233"/>
      <c r="W35" s="233"/>
      <c r="X35" s="234"/>
      <c r="Y35" s="33"/>
      <c r="Z35" s="160"/>
      <c r="AA35" s="214" t="str">
        <f>IF(入力フォーム!N20="","",入力フォーム!N20)</f>
        <v/>
      </c>
      <c r="AB35" s="215"/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/>
      <c r="AO35" s="215"/>
      <c r="AP35" s="216"/>
    </row>
    <row r="36" spans="2:45" ht="16.5" customHeight="1" x14ac:dyDescent="0.4">
      <c r="B36" s="229" t="s">
        <v>107</v>
      </c>
      <c r="C36" s="230"/>
      <c r="D36" s="230"/>
      <c r="E36" s="231"/>
      <c r="F36" s="232">
        <f>入力フォーム!M10</f>
        <v>0</v>
      </c>
      <c r="G36" s="233"/>
      <c r="H36" s="233"/>
      <c r="I36" s="233"/>
      <c r="J36" s="233"/>
      <c r="K36" s="233"/>
      <c r="L36" s="238"/>
      <c r="M36" s="235" t="s">
        <v>66</v>
      </c>
      <c r="N36" s="236"/>
      <c r="O36" s="236"/>
      <c r="P36" s="236"/>
      <c r="Q36" s="236"/>
      <c r="R36" s="236"/>
      <c r="S36" s="237"/>
      <c r="T36" s="232">
        <f>入力フォーム!O10</f>
        <v>0</v>
      </c>
      <c r="U36" s="233"/>
      <c r="V36" s="233"/>
      <c r="W36" s="233"/>
      <c r="X36" s="234"/>
      <c r="Y36" s="33"/>
      <c r="Z36" s="160"/>
      <c r="AA36" s="214" t="str">
        <f>IF(入力フォーム!N21="","",入力フォーム!N21)</f>
        <v/>
      </c>
      <c r="AB36" s="215"/>
      <c r="AC36" s="215"/>
      <c r="AD36" s="215"/>
      <c r="AE36" s="215"/>
      <c r="AF36" s="215"/>
      <c r="AG36" s="215"/>
      <c r="AH36" s="215"/>
      <c r="AI36" s="215"/>
      <c r="AJ36" s="215"/>
      <c r="AK36" s="215"/>
      <c r="AL36" s="215"/>
      <c r="AM36" s="215"/>
      <c r="AN36" s="215"/>
      <c r="AO36" s="215"/>
      <c r="AP36" s="216"/>
    </row>
    <row r="37" spans="2:45" ht="16.5" customHeight="1" x14ac:dyDescent="0.4">
      <c r="B37" s="220" t="s">
        <v>108</v>
      </c>
      <c r="C37" s="221"/>
      <c r="D37" s="221"/>
      <c r="E37" s="222"/>
      <c r="F37" s="226">
        <f>入力フォーム!M11</f>
        <v>0</v>
      </c>
      <c r="G37" s="227"/>
      <c r="H37" s="227"/>
      <c r="I37" s="227"/>
      <c r="J37" s="227"/>
      <c r="K37" s="227"/>
      <c r="L37" s="326"/>
      <c r="M37" s="223" t="s">
        <v>66</v>
      </c>
      <c r="N37" s="224"/>
      <c r="O37" s="224"/>
      <c r="P37" s="224"/>
      <c r="Q37" s="224"/>
      <c r="R37" s="224"/>
      <c r="S37" s="225"/>
      <c r="T37" s="226">
        <f>入力フォーム!O11</f>
        <v>0</v>
      </c>
      <c r="U37" s="227"/>
      <c r="V37" s="227"/>
      <c r="W37" s="227"/>
      <c r="X37" s="228"/>
      <c r="Y37" s="33"/>
      <c r="Z37" s="160"/>
      <c r="AA37" s="214" t="str">
        <f>IF(入力フォーム!N22="","",入力フォーム!N22)</f>
        <v/>
      </c>
      <c r="AB37" s="215"/>
      <c r="AC37" s="215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/>
      <c r="AO37" s="215"/>
      <c r="AP37" s="216"/>
    </row>
    <row r="38" spans="2:45" ht="16.5" customHeight="1" thickBot="1" x14ac:dyDescent="0.45">
      <c r="B38" s="152" t="s">
        <v>109</v>
      </c>
      <c r="C38" s="153"/>
      <c r="D38" s="153"/>
      <c r="E38" s="154"/>
      <c r="F38" s="323">
        <f>IF(入力フォーム!M12="","",入力フォーム!M12)</f>
        <v>60000</v>
      </c>
      <c r="G38" s="324"/>
      <c r="H38" s="324"/>
      <c r="I38" s="324"/>
      <c r="J38" s="324"/>
      <c r="K38" s="324"/>
      <c r="L38" s="325"/>
      <c r="M38" s="155">
        <f>IF(入力フォーム!N12="","",入力フォーム!N12)</f>
        <v>6000</v>
      </c>
      <c r="N38" s="156"/>
      <c r="O38" s="156"/>
      <c r="P38" s="156"/>
      <c r="Q38" s="156"/>
      <c r="R38" s="156"/>
      <c r="S38" s="157"/>
      <c r="T38" s="155">
        <f>IF(入力フォーム!O12="","",入力フォーム!O12)</f>
        <v>66000</v>
      </c>
      <c r="U38" s="156"/>
      <c r="V38" s="156"/>
      <c r="W38" s="156"/>
      <c r="X38" s="158"/>
      <c r="Y38" s="33"/>
      <c r="Z38" s="161"/>
      <c r="AA38" s="162" t="str">
        <f>IF(入力フォーム!N23="","",入力フォーム!N23)</f>
        <v/>
      </c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4"/>
    </row>
    <row r="39" spans="2:45" ht="6" customHeight="1" x14ac:dyDescent="0.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47"/>
      <c r="R39" s="47"/>
      <c r="S39" s="47"/>
      <c r="T39" s="47"/>
      <c r="U39" s="47"/>
      <c r="V39" s="47"/>
      <c r="W39" s="47"/>
      <c r="X39" s="47"/>
      <c r="Y39" s="47"/>
    </row>
    <row r="40" spans="2:45" ht="16.5" customHeight="1" x14ac:dyDescent="0.4">
      <c r="B40" s="48" t="s">
        <v>110</v>
      </c>
      <c r="C40" s="49"/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1"/>
      <c r="Z40" s="50"/>
      <c r="AA40" s="50"/>
      <c r="AB40" s="50"/>
      <c r="AC40" s="50"/>
      <c r="AD40" s="50"/>
      <c r="AE40" s="50"/>
      <c r="AF40" s="52"/>
      <c r="AG40" s="53"/>
      <c r="AH40" s="52"/>
      <c r="AI40" s="53"/>
      <c r="AJ40" s="52"/>
      <c r="AK40" s="50"/>
      <c r="AL40" s="53"/>
      <c r="AM40" s="52"/>
      <c r="AN40" s="53"/>
      <c r="AO40" s="52"/>
      <c r="AP40" s="53"/>
    </row>
    <row r="41" spans="2:45" ht="16.5" customHeight="1" x14ac:dyDescent="0.4">
      <c r="B41" s="54"/>
      <c r="C41" s="55"/>
      <c r="D41" s="55"/>
      <c r="AF41" s="56"/>
      <c r="AG41" s="57"/>
      <c r="AH41" s="56"/>
      <c r="AI41" s="57"/>
      <c r="AJ41" s="56"/>
      <c r="AL41" s="57"/>
      <c r="AM41" s="56"/>
      <c r="AN41" s="57"/>
      <c r="AO41" s="56"/>
      <c r="AP41" s="57"/>
    </row>
    <row r="42" spans="2:45" ht="11.25" customHeight="1" x14ac:dyDescent="0.25"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8"/>
      <c r="AG42" s="60"/>
      <c r="AH42" s="58"/>
      <c r="AI42" s="60"/>
      <c r="AJ42" s="58"/>
      <c r="AK42" s="59"/>
      <c r="AL42" s="60"/>
      <c r="AM42" s="58"/>
      <c r="AN42" s="60"/>
      <c r="AO42" s="58"/>
      <c r="AP42" s="60"/>
    </row>
    <row r="43" spans="2:45" ht="18.75" customHeight="1" x14ac:dyDescent="0.4">
      <c r="B43" s="345" t="s">
        <v>521</v>
      </c>
      <c r="C43" s="345"/>
      <c r="D43" s="345"/>
      <c r="E43" s="345"/>
      <c r="F43" s="345"/>
      <c r="G43" s="345"/>
      <c r="H43" s="345"/>
      <c r="I43" s="345"/>
      <c r="J43" s="345"/>
      <c r="K43" s="345"/>
      <c r="L43" s="345"/>
      <c r="M43" s="345"/>
      <c r="N43" s="345"/>
      <c r="O43" s="345"/>
      <c r="P43" s="345"/>
      <c r="Q43" s="345"/>
      <c r="R43" s="345"/>
      <c r="S43" s="345"/>
      <c r="T43" s="345"/>
      <c r="U43" s="345"/>
      <c r="V43" s="345"/>
      <c r="W43" s="345"/>
      <c r="X43" s="345"/>
      <c r="Y43" s="345"/>
      <c r="Z43" s="345"/>
      <c r="AA43" s="345"/>
      <c r="AB43" s="345"/>
      <c r="AC43" s="345"/>
      <c r="AD43" s="345"/>
      <c r="AE43" s="345"/>
      <c r="AF43" s="345"/>
      <c r="AG43" s="345"/>
      <c r="AH43" s="345"/>
      <c r="AI43" s="345"/>
      <c r="AJ43" s="345"/>
      <c r="AK43" s="345"/>
      <c r="AL43" s="345"/>
      <c r="AM43" s="345"/>
      <c r="AN43" s="345"/>
      <c r="AO43" s="345"/>
      <c r="AP43" s="345"/>
      <c r="AQ43" s="55"/>
      <c r="AR43" s="55"/>
      <c r="AS43" s="55"/>
    </row>
  </sheetData>
  <sheetProtection algorithmName="SHA-512" hashValue="8+6N27aV5QTd7MV4nzsuw89KqzShGTlfV3HPy+bBAhBoxlthnBExxMMFiEkb0KnSMJR0tfpULoi4vN1CRy1APA==" saltValue="qnI6634pXoOrXTy7WX4RIQ==" spinCount="100000" sheet="1" selectLockedCells="1"/>
  <mergeCells count="134">
    <mergeCell ref="B43:AP43"/>
    <mergeCell ref="F13:I15"/>
    <mergeCell ref="L13:N15"/>
    <mergeCell ref="O13:R15"/>
    <mergeCell ref="S13:W15"/>
    <mergeCell ref="AB20:AO20"/>
    <mergeCell ref="AB21:AO21"/>
    <mergeCell ref="AB22:AO22"/>
    <mergeCell ref="T36:X36"/>
    <mergeCell ref="F19:V19"/>
    <mergeCell ref="F17:V18"/>
    <mergeCell ref="Y20:AA20"/>
    <mergeCell ref="B24:D24"/>
    <mergeCell ref="B27:D27"/>
    <mergeCell ref="B26:D26"/>
    <mergeCell ref="B25:D25"/>
    <mergeCell ref="B21:E22"/>
    <mergeCell ref="F21:V22"/>
    <mergeCell ref="AA37:AP37"/>
    <mergeCell ref="AA36:AP36"/>
    <mergeCell ref="B34:E34"/>
    <mergeCell ref="M34:S34"/>
    <mergeCell ref="T34:X34"/>
    <mergeCell ref="B33:E33"/>
    <mergeCell ref="F38:L38"/>
    <mergeCell ref="F37:L37"/>
    <mergeCell ref="F36:L36"/>
    <mergeCell ref="F35:L35"/>
    <mergeCell ref="F34:L34"/>
    <mergeCell ref="F33:L33"/>
    <mergeCell ref="O7:W9"/>
    <mergeCell ref="W16:W19"/>
    <mergeCell ref="AI30:AL30"/>
    <mergeCell ref="AG26:AH26"/>
    <mergeCell ref="AI26:AL26"/>
    <mergeCell ref="AD27:AF27"/>
    <mergeCell ref="AG27:AH27"/>
    <mergeCell ref="AI27:AL27"/>
    <mergeCell ref="E27:Z27"/>
    <mergeCell ref="E26:Z26"/>
    <mergeCell ref="E25:Z25"/>
    <mergeCell ref="E24:Z24"/>
    <mergeCell ref="Y21:AA21"/>
    <mergeCell ref="Y22:AA22"/>
    <mergeCell ref="W21:W22"/>
    <mergeCell ref="AA26:AC26"/>
    <mergeCell ref="AA27:AC27"/>
    <mergeCell ref="B7:E9"/>
    <mergeCell ref="B10:E12"/>
    <mergeCell ref="B13:E15"/>
    <mergeCell ref="B16:E19"/>
    <mergeCell ref="F16:V16"/>
    <mergeCell ref="F10:M12"/>
    <mergeCell ref="F7:M9"/>
    <mergeCell ref="O10:W12"/>
    <mergeCell ref="J13:K15"/>
    <mergeCell ref="AH2:AO3"/>
    <mergeCell ref="AB5:AK7"/>
    <mergeCell ref="AL5:AL7"/>
    <mergeCell ref="Y8:AA13"/>
    <mergeCell ref="AB8:AK8"/>
    <mergeCell ref="AL8:AL13"/>
    <mergeCell ref="AB9:AK10"/>
    <mergeCell ref="AB11:AK12"/>
    <mergeCell ref="AB13:AK13"/>
    <mergeCell ref="AM8:AP19"/>
    <mergeCell ref="Y14:AA19"/>
    <mergeCell ref="AB14:AK14"/>
    <mergeCell ref="AP2:AP3"/>
    <mergeCell ref="V2:AA2"/>
    <mergeCell ref="AL14:AL19"/>
    <mergeCell ref="AB15:AK16"/>
    <mergeCell ref="AB17:AK18"/>
    <mergeCell ref="AB19:AK19"/>
    <mergeCell ref="AE2:AG3"/>
    <mergeCell ref="AM5:AP7"/>
    <mergeCell ref="M33:S33"/>
    <mergeCell ref="T33:X33"/>
    <mergeCell ref="AA35:AP35"/>
    <mergeCell ref="AA34:AP34"/>
    <mergeCell ref="AA33:AP33"/>
    <mergeCell ref="B37:E37"/>
    <mergeCell ref="M37:S37"/>
    <mergeCell ref="T37:X37"/>
    <mergeCell ref="B35:E35"/>
    <mergeCell ref="T35:X35"/>
    <mergeCell ref="B36:E36"/>
    <mergeCell ref="M36:S36"/>
    <mergeCell ref="M35:S35"/>
    <mergeCell ref="AM28:AP28"/>
    <mergeCell ref="AM29:AP29"/>
    <mergeCell ref="B31:AL31"/>
    <mergeCell ref="AM30:AP30"/>
    <mergeCell ref="E30:Z30"/>
    <mergeCell ref="E29:Z29"/>
    <mergeCell ref="E28:Z28"/>
    <mergeCell ref="AA28:AC28"/>
    <mergeCell ref="AD30:AF30"/>
    <mergeCell ref="AG30:AH30"/>
    <mergeCell ref="AD28:AF28"/>
    <mergeCell ref="AG28:AH28"/>
    <mergeCell ref="AI28:AL28"/>
    <mergeCell ref="AA29:AC29"/>
    <mergeCell ref="AD29:AF29"/>
    <mergeCell ref="AA30:AC30"/>
    <mergeCell ref="B30:D30"/>
    <mergeCell ref="B29:D29"/>
    <mergeCell ref="B28:D28"/>
    <mergeCell ref="AG29:AH29"/>
    <mergeCell ref="AI29:AL29"/>
    <mergeCell ref="B38:E38"/>
    <mergeCell ref="M38:S38"/>
    <mergeCell ref="T38:X38"/>
    <mergeCell ref="Z33:Z38"/>
    <mergeCell ref="AA38:AP38"/>
    <mergeCell ref="B1:AP1"/>
    <mergeCell ref="B2:M3"/>
    <mergeCell ref="S2:T3"/>
    <mergeCell ref="B4:O5"/>
    <mergeCell ref="Y5:AA7"/>
    <mergeCell ref="AM24:AP24"/>
    <mergeCell ref="AM25:AP25"/>
    <mergeCell ref="AA24:AC24"/>
    <mergeCell ref="AD24:AF24"/>
    <mergeCell ref="AG24:AH24"/>
    <mergeCell ref="AI24:AL24"/>
    <mergeCell ref="AA25:AC25"/>
    <mergeCell ref="AD25:AF25"/>
    <mergeCell ref="AG25:AH25"/>
    <mergeCell ref="AI25:AL25"/>
    <mergeCell ref="AM26:AP26"/>
    <mergeCell ref="AM27:AP27"/>
    <mergeCell ref="AD26:AF26"/>
    <mergeCell ref="AM31:AP31"/>
  </mergeCells>
  <phoneticPr fontId="2"/>
  <dataValidations count="2">
    <dataValidation type="textLength" operator="equal" allowBlank="1" showInputMessage="1" showErrorMessage="1" sqref="F10" xr:uid="{076EA08F-455B-4E79-9313-80E869CDE831}">
      <formula1>9</formula1>
    </dataValidation>
    <dataValidation type="textLength" operator="lessThanOrEqual" allowBlank="1" showInputMessage="1" showErrorMessage="1" sqref="L13" xr:uid="{93E3D035-3FC6-4BEE-9A66-CD4B4F00B05B}">
      <formula1>3</formula1>
    </dataValidation>
  </dataValidations>
  <printOptions horizontalCentered="1" verticalCentered="1"/>
  <pageMargins left="0.59055118110236227" right="0.39370078740157483" top="0.39370078740157483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497E-BE06-4929-83FC-3C2A008B9B39}">
  <sheetPr codeName="Sheet4">
    <tabColor rgb="FF336699"/>
  </sheetPr>
  <dimension ref="B1:AQ43"/>
  <sheetViews>
    <sheetView showGridLines="0" zoomScaleNormal="100" zoomScaleSheetLayoutView="80" workbookViewId="0">
      <selection activeCell="AM8" sqref="AM8:AP19"/>
    </sheetView>
  </sheetViews>
  <sheetFormatPr defaultColWidth="3.625" defaultRowHeight="17.25" customHeight="1" x14ac:dyDescent="0.4"/>
  <cols>
    <col min="1" max="6" width="3.625" style="31"/>
    <col min="7" max="13" width="1.875" style="31" customWidth="1"/>
    <col min="14" max="14" width="1.75" style="31" customWidth="1"/>
    <col min="15" max="15" width="3.5" style="31" customWidth="1"/>
    <col min="16" max="16" width="1.875" style="31" customWidth="1"/>
    <col min="17" max="18" width="1.75" style="31" customWidth="1"/>
    <col min="19" max="19" width="1.875" style="31" customWidth="1"/>
    <col min="20" max="20" width="3.625" style="31"/>
    <col min="21" max="21" width="3.5" style="31" customWidth="1"/>
    <col min="22" max="22" width="2.125" style="31" customWidth="1"/>
    <col min="23" max="23" width="1.875" style="31" customWidth="1"/>
    <col min="24" max="36" width="3.625" style="31"/>
    <col min="37" max="38" width="1.875" style="31" customWidth="1"/>
    <col min="39" max="16384" width="3.625" style="31"/>
  </cols>
  <sheetData>
    <row r="1" spans="2:42" ht="33.75" thickBot="1" x14ac:dyDescent="0.45">
      <c r="B1" s="165" t="s">
        <v>111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</row>
    <row r="2" spans="2:42" ht="16.5" customHeight="1" x14ac:dyDescent="0.5">
      <c r="B2" s="166" t="s">
        <v>88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32"/>
      <c r="O2" s="32"/>
      <c r="S2" s="167" t="s">
        <v>89</v>
      </c>
      <c r="T2" s="167"/>
      <c r="U2" s="33"/>
      <c r="V2" s="273" t="s">
        <v>90</v>
      </c>
      <c r="W2" s="273"/>
      <c r="X2" s="273"/>
      <c r="Y2" s="273"/>
      <c r="Z2" s="273"/>
      <c r="AA2" s="273"/>
      <c r="AB2" s="33"/>
      <c r="AE2" s="281" t="s">
        <v>496</v>
      </c>
      <c r="AF2" s="282"/>
      <c r="AG2" s="283"/>
      <c r="AH2" s="479">
        <v>5120001204946</v>
      </c>
      <c r="AI2" s="480"/>
      <c r="AJ2" s="480"/>
      <c r="AK2" s="480"/>
      <c r="AL2" s="480"/>
      <c r="AM2" s="480"/>
      <c r="AN2" s="480"/>
      <c r="AO2" s="480"/>
      <c r="AP2" s="271"/>
    </row>
    <row r="3" spans="2:42" ht="8.25" customHeight="1" thickBot="1" x14ac:dyDescent="0.55000000000000004"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32"/>
      <c r="O3" s="32"/>
      <c r="S3" s="167"/>
      <c r="T3" s="167"/>
      <c r="U3" s="33"/>
      <c r="V3" s="33"/>
      <c r="W3" s="33"/>
      <c r="X3" s="33"/>
      <c r="Y3" s="33"/>
      <c r="Z3" s="33"/>
      <c r="AA3" s="33"/>
      <c r="AB3" s="33"/>
      <c r="AE3" s="284"/>
      <c r="AF3" s="285"/>
      <c r="AG3" s="286"/>
      <c r="AH3" s="481"/>
      <c r="AI3" s="482"/>
      <c r="AJ3" s="482"/>
      <c r="AK3" s="482"/>
      <c r="AL3" s="482"/>
      <c r="AM3" s="482"/>
      <c r="AN3" s="482"/>
      <c r="AO3" s="482"/>
      <c r="AP3" s="272"/>
    </row>
    <row r="4" spans="2:42" ht="8.25" customHeight="1" thickBot="1" x14ac:dyDescent="0.45">
      <c r="B4" s="168" t="s">
        <v>91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35"/>
      <c r="R4" s="34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2:42" ht="8.25" customHeight="1" x14ac:dyDescent="0.4"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35"/>
      <c r="R5" s="34"/>
      <c r="S5" s="33"/>
      <c r="T5" s="33"/>
      <c r="U5" s="33"/>
      <c r="V5" s="33"/>
      <c r="W5" s="33"/>
      <c r="X5" s="33"/>
      <c r="Y5" s="169" t="s">
        <v>17</v>
      </c>
      <c r="Z5" s="170"/>
      <c r="AA5" s="170"/>
      <c r="AB5" s="483">
        <v>110000</v>
      </c>
      <c r="AC5" s="484"/>
      <c r="AD5" s="484"/>
      <c r="AE5" s="484"/>
      <c r="AF5" s="484"/>
      <c r="AG5" s="484"/>
      <c r="AH5" s="484"/>
      <c r="AI5" s="484"/>
      <c r="AJ5" s="484"/>
      <c r="AK5" s="484"/>
      <c r="AL5" s="249"/>
      <c r="AM5" s="319" t="s">
        <v>92</v>
      </c>
      <c r="AN5" s="319"/>
      <c r="AO5" s="319"/>
      <c r="AP5" s="320"/>
    </row>
    <row r="6" spans="2:42" ht="8.25" customHeight="1" thickBot="1" x14ac:dyDescent="0.45">
      <c r="B6" s="35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171"/>
      <c r="Z6" s="172"/>
      <c r="AA6" s="172"/>
      <c r="AB6" s="485"/>
      <c r="AC6" s="486"/>
      <c r="AD6" s="486"/>
      <c r="AE6" s="486"/>
      <c r="AF6" s="486"/>
      <c r="AG6" s="486"/>
      <c r="AH6" s="486"/>
      <c r="AI6" s="486"/>
      <c r="AJ6" s="486"/>
      <c r="AK6" s="486"/>
      <c r="AL6" s="250"/>
      <c r="AM6" s="321"/>
      <c r="AN6" s="321"/>
      <c r="AO6" s="321"/>
      <c r="AP6" s="322"/>
    </row>
    <row r="7" spans="2:42" ht="8.25" customHeight="1" x14ac:dyDescent="0.4">
      <c r="B7" s="287" t="s">
        <v>481</v>
      </c>
      <c r="C7" s="288"/>
      <c r="D7" s="288"/>
      <c r="E7" s="289"/>
      <c r="F7" s="393">
        <v>45179</v>
      </c>
      <c r="G7" s="394"/>
      <c r="H7" s="394"/>
      <c r="I7" s="394"/>
      <c r="J7" s="394"/>
      <c r="K7" s="394"/>
      <c r="L7" s="394"/>
      <c r="M7" s="394"/>
      <c r="N7" s="37"/>
      <c r="O7" s="37"/>
      <c r="P7" s="489"/>
      <c r="Q7" s="489"/>
      <c r="R7" s="489"/>
      <c r="S7" s="489"/>
      <c r="T7" s="489"/>
      <c r="U7" s="489"/>
      <c r="V7" s="489"/>
      <c r="W7" s="490"/>
      <c r="X7" s="33"/>
      <c r="Y7" s="171"/>
      <c r="Z7" s="172"/>
      <c r="AA7" s="172"/>
      <c r="AB7" s="487"/>
      <c r="AC7" s="488"/>
      <c r="AD7" s="488"/>
      <c r="AE7" s="488"/>
      <c r="AF7" s="488"/>
      <c r="AG7" s="488"/>
      <c r="AH7" s="488"/>
      <c r="AI7" s="488"/>
      <c r="AJ7" s="488"/>
      <c r="AK7" s="488"/>
      <c r="AL7" s="251"/>
      <c r="AM7" s="321"/>
      <c r="AN7" s="321"/>
      <c r="AO7" s="321"/>
      <c r="AP7" s="322"/>
    </row>
    <row r="8" spans="2:42" ht="8.25" customHeight="1" x14ac:dyDescent="0.4">
      <c r="B8" s="290"/>
      <c r="C8" s="291"/>
      <c r="D8" s="291"/>
      <c r="E8" s="292"/>
      <c r="F8" s="395"/>
      <c r="G8" s="396"/>
      <c r="H8" s="396"/>
      <c r="I8" s="396"/>
      <c r="J8" s="396"/>
      <c r="K8" s="396"/>
      <c r="L8" s="396"/>
      <c r="M8" s="396"/>
      <c r="N8" s="38"/>
      <c r="O8" s="38"/>
      <c r="P8" s="491"/>
      <c r="Q8" s="491"/>
      <c r="R8" s="491"/>
      <c r="S8" s="491"/>
      <c r="T8" s="491"/>
      <c r="U8" s="491"/>
      <c r="V8" s="491"/>
      <c r="W8" s="492"/>
      <c r="X8" s="33"/>
      <c r="Y8" s="252" t="s">
        <v>93</v>
      </c>
      <c r="Z8" s="253"/>
      <c r="AA8" s="253"/>
      <c r="AB8" s="258"/>
      <c r="AC8" s="259"/>
      <c r="AD8" s="259"/>
      <c r="AE8" s="259"/>
      <c r="AF8" s="259"/>
      <c r="AG8" s="259"/>
      <c r="AH8" s="259"/>
      <c r="AI8" s="259"/>
      <c r="AJ8" s="259"/>
      <c r="AK8" s="259"/>
      <c r="AL8" s="260"/>
      <c r="AM8" s="267"/>
      <c r="AN8" s="267"/>
      <c r="AO8" s="267"/>
      <c r="AP8" s="268"/>
    </row>
    <row r="9" spans="2:42" ht="8.25" customHeight="1" x14ac:dyDescent="0.4">
      <c r="B9" s="290"/>
      <c r="C9" s="291"/>
      <c r="D9" s="291"/>
      <c r="E9" s="292"/>
      <c r="F9" s="397"/>
      <c r="G9" s="398"/>
      <c r="H9" s="398"/>
      <c r="I9" s="398"/>
      <c r="J9" s="398"/>
      <c r="K9" s="398"/>
      <c r="L9" s="398"/>
      <c r="M9" s="398"/>
      <c r="N9" s="39"/>
      <c r="O9" s="39"/>
      <c r="P9" s="491"/>
      <c r="Q9" s="491"/>
      <c r="R9" s="491"/>
      <c r="S9" s="491"/>
      <c r="T9" s="491"/>
      <c r="U9" s="491"/>
      <c r="V9" s="491"/>
      <c r="W9" s="492"/>
      <c r="X9" s="33"/>
      <c r="Y9" s="254"/>
      <c r="Z9" s="255"/>
      <c r="AA9" s="255"/>
      <c r="AB9" s="493" t="s">
        <v>495</v>
      </c>
      <c r="AC9" s="494"/>
      <c r="AD9" s="494"/>
      <c r="AE9" s="494"/>
      <c r="AF9" s="494"/>
      <c r="AG9" s="494"/>
      <c r="AH9" s="494"/>
      <c r="AI9" s="494"/>
      <c r="AJ9" s="494"/>
      <c r="AK9" s="494"/>
      <c r="AL9" s="261"/>
      <c r="AM9" s="267"/>
      <c r="AN9" s="267"/>
      <c r="AO9" s="267"/>
      <c r="AP9" s="268"/>
    </row>
    <row r="10" spans="2:42" ht="8.25" customHeight="1" x14ac:dyDescent="0.4">
      <c r="B10" s="293" t="s">
        <v>483</v>
      </c>
      <c r="C10" s="294"/>
      <c r="D10" s="294"/>
      <c r="E10" s="295"/>
      <c r="F10" s="401">
        <v>230001001</v>
      </c>
      <c r="G10" s="402"/>
      <c r="H10" s="402"/>
      <c r="I10" s="402"/>
      <c r="J10" s="402"/>
      <c r="K10" s="402"/>
      <c r="L10" s="402"/>
      <c r="M10" s="402"/>
      <c r="N10" s="40"/>
      <c r="O10" s="40"/>
      <c r="P10" s="399"/>
      <c r="Q10" s="399"/>
      <c r="R10" s="399"/>
      <c r="S10" s="399"/>
      <c r="T10" s="399"/>
      <c r="U10" s="399"/>
      <c r="V10" s="399"/>
      <c r="W10" s="400"/>
      <c r="X10" s="33"/>
      <c r="Y10" s="254"/>
      <c r="Z10" s="255"/>
      <c r="AA10" s="255"/>
      <c r="AB10" s="493"/>
      <c r="AC10" s="494"/>
      <c r="AD10" s="494"/>
      <c r="AE10" s="494"/>
      <c r="AF10" s="494"/>
      <c r="AG10" s="494"/>
      <c r="AH10" s="494"/>
      <c r="AI10" s="494"/>
      <c r="AJ10" s="494"/>
      <c r="AK10" s="494"/>
      <c r="AL10" s="261"/>
      <c r="AM10" s="267"/>
      <c r="AN10" s="267"/>
      <c r="AO10" s="267"/>
      <c r="AP10" s="268"/>
    </row>
    <row r="11" spans="2:42" ht="8.25" customHeight="1" x14ac:dyDescent="0.4">
      <c r="B11" s="293"/>
      <c r="C11" s="294"/>
      <c r="D11" s="294"/>
      <c r="E11" s="295"/>
      <c r="F11" s="403"/>
      <c r="G11" s="404"/>
      <c r="H11" s="404"/>
      <c r="I11" s="404"/>
      <c r="J11" s="404"/>
      <c r="K11" s="404"/>
      <c r="L11" s="404"/>
      <c r="M11" s="404"/>
      <c r="N11" s="41"/>
      <c r="O11" s="41"/>
      <c r="P11" s="399"/>
      <c r="Q11" s="399"/>
      <c r="R11" s="399"/>
      <c r="S11" s="399"/>
      <c r="T11" s="399"/>
      <c r="U11" s="399"/>
      <c r="V11" s="399"/>
      <c r="W11" s="400"/>
      <c r="X11" s="33"/>
      <c r="Y11" s="254"/>
      <c r="Z11" s="255"/>
      <c r="AA11" s="255"/>
      <c r="AB11" s="493"/>
      <c r="AC11" s="494"/>
      <c r="AD11" s="494"/>
      <c r="AE11" s="494"/>
      <c r="AF11" s="494"/>
      <c r="AG11" s="494"/>
      <c r="AH11" s="494"/>
      <c r="AI11" s="494"/>
      <c r="AJ11" s="494"/>
      <c r="AK11" s="494"/>
      <c r="AL11" s="261"/>
      <c r="AM11" s="267"/>
      <c r="AN11" s="267"/>
      <c r="AO11" s="267"/>
      <c r="AP11" s="268"/>
    </row>
    <row r="12" spans="2:42" ht="8.25" customHeight="1" x14ac:dyDescent="0.4">
      <c r="B12" s="293"/>
      <c r="C12" s="294"/>
      <c r="D12" s="294"/>
      <c r="E12" s="295"/>
      <c r="F12" s="405"/>
      <c r="G12" s="406"/>
      <c r="H12" s="406"/>
      <c r="I12" s="406"/>
      <c r="J12" s="406"/>
      <c r="K12" s="406"/>
      <c r="L12" s="406"/>
      <c r="M12" s="406"/>
      <c r="N12" s="42"/>
      <c r="O12" s="42"/>
      <c r="P12" s="399"/>
      <c r="Q12" s="399"/>
      <c r="R12" s="399"/>
      <c r="S12" s="399"/>
      <c r="T12" s="399"/>
      <c r="U12" s="399"/>
      <c r="V12" s="399"/>
      <c r="W12" s="400"/>
      <c r="X12" s="33"/>
      <c r="Y12" s="254"/>
      <c r="Z12" s="255"/>
      <c r="AA12" s="255"/>
      <c r="AB12" s="493"/>
      <c r="AC12" s="494"/>
      <c r="AD12" s="494"/>
      <c r="AE12" s="494"/>
      <c r="AF12" s="494"/>
      <c r="AG12" s="494"/>
      <c r="AH12" s="494"/>
      <c r="AI12" s="494"/>
      <c r="AJ12" s="494"/>
      <c r="AK12" s="494"/>
      <c r="AL12" s="261"/>
      <c r="AM12" s="267"/>
      <c r="AN12" s="267"/>
      <c r="AO12" s="267"/>
      <c r="AP12" s="268"/>
    </row>
    <row r="13" spans="2:42" ht="8.25" customHeight="1" x14ac:dyDescent="0.4">
      <c r="B13" s="296" t="s">
        <v>94</v>
      </c>
      <c r="C13" s="297"/>
      <c r="D13" s="297"/>
      <c r="E13" s="298"/>
      <c r="F13" s="416">
        <v>230001</v>
      </c>
      <c r="G13" s="417"/>
      <c r="H13" s="417"/>
      <c r="I13" s="417"/>
      <c r="J13" s="318" t="s">
        <v>523</v>
      </c>
      <c r="K13" s="318"/>
      <c r="L13" s="413">
        <v>0</v>
      </c>
      <c r="M13" s="413"/>
      <c r="N13" s="413"/>
      <c r="O13" s="355" t="s">
        <v>522</v>
      </c>
      <c r="P13" s="356"/>
      <c r="Q13" s="356"/>
      <c r="R13" s="357"/>
      <c r="S13" s="473" t="s">
        <v>524</v>
      </c>
      <c r="T13" s="473"/>
      <c r="U13" s="473"/>
      <c r="V13" s="473"/>
      <c r="W13" s="474"/>
      <c r="X13" s="33"/>
      <c r="Y13" s="256"/>
      <c r="Z13" s="257"/>
      <c r="AA13" s="257"/>
      <c r="AB13" s="265"/>
      <c r="AC13" s="266"/>
      <c r="AD13" s="266"/>
      <c r="AE13" s="266"/>
      <c r="AF13" s="266"/>
      <c r="AG13" s="266"/>
      <c r="AH13" s="266"/>
      <c r="AI13" s="266"/>
      <c r="AJ13" s="266"/>
      <c r="AK13" s="266"/>
      <c r="AL13" s="262"/>
      <c r="AM13" s="267"/>
      <c r="AN13" s="267"/>
      <c r="AO13" s="267"/>
      <c r="AP13" s="268"/>
    </row>
    <row r="14" spans="2:42" ht="8.25" customHeight="1" x14ac:dyDescent="0.4">
      <c r="B14" s="296"/>
      <c r="C14" s="297"/>
      <c r="D14" s="297"/>
      <c r="E14" s="298"/>
      <c r="F14" s="418"/>
      <c r="G14" s="419"/>
      <c r="H14" s="419"/>
      <c r="I14" s="419"/>
      <c r="J14" s="318"/>
      <c r="K14" s="318"/>
      <c r="L14" s="414"/>
      <c r="M14" s="414"/>
      <c r="N14" s="414"/>
      <c r="O14" s="358"/>
      <c r="P14" s="359"/>
      <c r="Q14" s="359"/>
      <c r="R14" s="360"/>
      <c r="S14" s="475"/>
      <c r="T14" s="475"/>
      <c r="U14" s="475"/>
      <c r="V14" s="475"/>
      <c r="W14" s="476"/>
      <c r="X14" s="33"/>
      <c r="Y14" s="254" t="s">
        <v>95</v>
      </c>
      <c r="Z14" s="255"/>
      <c r="AA14" s="255"/>
      <c r="AB14" s="269"/>
      <c r="AC14" s="270"/>
      <c r="AD14" s="270"/>
      <c r="AE14" s="270"/>
      <c r="AF14" s="270"/>
      <c r="AG14" s="270"/>
      <c r="AH14" s="270"/>
      <c r="AI14" s="270"/>
      <c r="AJ14" s="270"/>
      <c r="AK14" s="270"/>
      <c r="AL14" s="274"/>
      <c r="AM14" s="267"/>
      <c r="AN14" s="267"/>
      <c r="AO14" s="267"/>
      <c r="AP14" s="268"/>
    </row>
    <row r="15" spans="2:42" ht="8.25" customHeight="1" x14ac:dyDescent="0.4">
      <c r="B15" s="296"/>
      <c r="C15" s="297"/>
      <c r="D15" s="297"/>
      <c r="E15" s="298"/>
      <c r="F15" s="420"/>
      <c r="G15" s="421"/>
      <c r="H15" s="421"/>
      <c r="I15" s="421"/>
      <c r="J15" s="318"/>
      <c r="K15" s="318"/>
      <c r="L15" s="415"/>
      <c r="M15" s="415"/>
      <c r="N15" s="415"/>
      <c r="O15" s="361"/>
      <c r="P15" s="362"/>
      <c r="Q15" s="362"/>
      <c r="R15" s="363"/>
      <c r="S15" s="477"/>
      <c r="T15" s="477"/>
      <c r="U15" s="477"/>
      <c r="V15" s="477"/>
      <c r="W15" s="478"/>
      <c r="X15" s="33"/>
      <c r="Y15" s="254"/>
      <c r="Z15" s="255"/>
      <c r="AA15" s="255"/>
      <c r="AB15" s="469" t="s">
        <v>490</v>
      </c>
      <c r="AC15" s="470"/>
      <c r="AD15" s="470"/>
      <c r="AE15" s="470"/>
      <c r="AF15" s="470"/>
      <c r="AG15" s="470"/>
      <c r="AH15" s="470"/>
      <c r="AI15" s="470"/>
      <c r="AJ15" s="470"/>
      <c r="AK15" s="470"/>
      <c r="AL15" s="275"/>
      <c r="AM15" s="267"/>
      <c r="AN15" s="267"/>
      <c r="AO15" s="267"/>
      <c r="AP15" s="268"/>
    </row>
    <row r="16" spans="2:42" ht="8.25" customHeight="1" x14ac:dyDescent="0.4">
      <c r="B16" s="293" t="s">
        <v>96</v>
      </c>
      <c r="C16" s="294"/>
      <c r="D16" s="294"/>
      <c r="E16" s="295"/>
      <c r="F16" s="407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  <c r="W16" s="471"/>
      <c r="X16" s="33"/>
      <c r="Y16" s="254"/>
      <c r="Z16" s="255"/>
      <c r="AA16" s="255"/>
      <c r="AB16" s="469"/>
      <c r="AC16" s="470"/>
      <c r="AD16" s="470"/>
      <c r="AE16" s="470"/>
      <c r="AF16" s="470"/>
      <c r="AG16" s="470"/>
      <c r="AH16" s="470"/>
      <c r="AI16" s="470"/>
      <c r="AJ16" s="470"/>
      <c r="AK16" s="470"/>
      <c r="AL16" s="275"/>
      <c r="AM16" s="267"/>
      <c r="AN16" s="267"/>
      <c r="AO16" s="267"/>
      <c r="AP16" s="268"/>
    </row>
    <row r="17" spans="2:42" ht="8.25" customHeight="1" x14ac:dyDescent="0.4">
      <c r="B17" s="293"/>
      <c r="C17" s="294"/>
      <c r="D17" s="294"/>
      <c r="E17" s="295"/>
      <c r="F17" s="409" t="s">
        <v>494</v>
      </c>
      <c r="G17" s="410"/>
      <c r="H17" s="410"/>
      <c r="I17" s="410"/>
      <c r="J17" s="410"/>
      <c r="K17" s="410"/>
      <c r="L17" s="410"/>
      <c r="M17" s="410"/>
      <c r="N17" s="410"/>
      <c r="O17" s="410"/>
      <c r="P17" s="410"/>
      <c r="Q17" s="410"/>
      <c r="R17" s="410"/>
      <c r="S17" s="410"/>
      <c r="T17" s="410"/>
      <c r="U17" s="410"/>
      <c r="V17" s="410"/>
      <c r="W17" s="471"/>
      <c r="X17" s="33"/>
      <c r="Y17" s="254"/>
      <c r="Z17" s="255"/>
      <c r="AA17" s="255"/>
      <c r="AB17" s="469"/>
      <c r="AC17" s="470"/>
      <c r="AD17" s="470"/>
      <c r="AE17" s="470"/>
      <c r="AF17" s="470"/>
      <c r="AG17" s="470"/>
      <c r="AH17" s="470"/>
      <c r="AI17" s="470"/>
      <c r="AJ17" s="470"/>
      <c r="AK17" s="470"/>
      <c r="AL17" s="275"/>
      <c r="AM17" s="267"/>
      <c r="AN17" s="267"/>
      <c r="AO17" s="267"/>
      <c r="AP17" s="268"/>
    </row>
    <row r="18" spans="2:42" ht="8.25" customHeight="1" x14ac:dyDescent="0.4">
      <c r="B18" s="293"/>
      <c r="C18" s="294"/>
      <c r="D18" s="294"/>
      <c r="E18" s="295"/>
      <c r="F18" s="409"/>
      <c r="G18" s="410"/>
      <c r="H18" s="410"/>
      <c r="I18" s="410"/>
      <c r="J18" s="410"/>
      <c r="K18" s="410"/>
      <c r="L18" s="410"/>
      <c r="M18" s="410"/>
      <c r="N18" s="410"/>
      <c r="O18" s="410"/>
      <c r="P18" s="410"/>
      <c r="Q18" s="410"/>
      <c r="R18" s="410"/>
      <c r="S18" s="410"/>
      <c r="T18" s="410"/>
      <c r="U18" s="410"/>
      <c r="V18" s="410"/>
      <c r="W18" s="471"/>
      <c r="X18" s="33"/>
      <c r="Y18" s="254"/>
      <c r="Z18" s="255"/>
      <c r="AA18" s="255"/>
      <c r="AB18" s="469"/>
      <c r="AC18" s="470"/>
      <c r="AD18" s="470"/>
      <c r="AE18" s="470"/>
      <c r="AF18" s="470"/>
      <c r="AG18" s="470"/>
      <c r="AH18" s="470"/>
      <c r="AI18" s="470"/>
      <c r="AJ18" s="470"/>
      <c r="AK18" s="470"/>
      <c r="AL18" s="275"/>
      <c r="AM18" s="267"/>
      <c r="AN18" s="267"/>
      <c r="AO18" s="267"/>
      <c r="AP18" s="268"/>
    </row>
    <row r="19" spans="2:42" ht="8.25" customHeight="1" thickBot="1" x14ac:dyDescent="0.45">
      <c r="B19" s="299"/>
      <c r="C19" s="300"/>
      <c r="D19" s="300"/>
      <c r="E19" s="301"/>
      <c r="F19" s="411"/>
      <c r="G19" s="412"/>
      <c r="H19" s="412"/>
      <c r="I19" s="412"/>
      <c r="J19" s="412"/>
      <c r="K19" s="412"/>
      <c r="L19" s="412"/>
      <c r="M19" s="412"/>
      <c r="N19" s="412"/>
      <c r="O19" s="412"/>
      <c r="P19" s="412"/>
      <c r="Q19" s="412"/>
      <c r="R19" s="412"/>
      <c r="S19" s="412"/>
      <c r="T19" s="412"/>
      <c r="U19" s="412"/>
      <c r="V19" s="412"/>
      <c r="W19" s="472"/>
      <c r="X19" s="33"/>
      <c r="Y19" s="256"/>
      <c r="Z19" s="257"/>
      <c r="AA19" s="257"/>
      <c r="AB19" s="279"/>
      <c r="AC19" s="280"/>
      <c r="AD19" s="280"/>
      <c r="AE19" s="280"/>
      <c r="AF19" s="280"/>
      <c r="AG19" s="280"/>
      <c r="AH19" s="280"/>
      <c r="AI19" s="280"/>
      <c r="AJ19" s="280"/>
      <c r="AK19" s="280"/>
      <c r="AL19" s="276"/>
      <c r="AM19" s="267"/>
      <c r="AN19" s="267"/>
      <c r="AO19" s="267"/>
      <c r="AP19" s="268"/>
    </row>
    <row r="20" spans="2:42" ht="16.5" customHeight="1" thickBot="1" x14ac:dyDescent="0.4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171" t="s">
        <v>24</v>
      </c>
      <c r="Z20" s="172"/>
      <c r="AA20" s="172"/>
      <c r="AB20" s="465" t="s">
        <v>491</v>
      </c>
      <c r="AC20" s="466"/>
      <c r="AD20" s="466"/>
      <c r="AE20" s="466"/>
      <c r="AF20" s="466"/>
      <c r="AG20" s="466"/>
      <c r="AH20" s="466"/>
      <c r="AI20" s="466"/>
      <c r="AJ20" s="466"/>
      <c r="AK20" s="466"/>
      <c r="AL20" s="466"/>
      <c r="AM20" s="466"/>
      <c r="AN20" s="466"/>
      <c r="AO20" s="466"/>
      <c r="AP20" s="43"/>
    </row>
    <row r="21" spans="2:42" ht="16.5" customHeight="1" x14ac:dyDescent="0.4">
      <c r="B21" s="380" t="s">
        <v>97</v>
      </c>
      <c r="C21" s="381"/>
      <c r="D21" s="381"/>
      <c r="E21" s="381"/>
      <c r="F21" s="422">
        <f>T38</f>
        <v>66000</v>
      </c>
      <c r="G21" s="384"/>
      <c r="H21" s="384"/>
      <c r="I21" s="384"/>
      <c r="J21" s="384"/>
      <c r="K21" s="384"/>
      <c r="L21" s="384"/>
      <c r="M21" s="384"/>
      <c r="N21" s="384"/>
      <c r="O21" s="384"/>
      <c r="P21" s="384"/>
      <c r="Q21" s="384"/>
      <c r="R21" s="384"/>
      <c r="S21" s="384"/>
      <c r="T21" s="384"/>
      <c r="U21" s="384"/>
      <c r="V21" s="384"/>
      <c r="W21" s="343"/>
      <c r="X21" s="33"/>
      <c r="Y21" s="171" t="s">
        <v>26</v>
      </c>
      <c r="Z21" s="172"/>
      <c r="AA21" s="172"/>
      <c r="AB21" s="465" t="s">
        <v>492</v>
      </c>
      <c r="AC21" s="466"/>
      <c r="AD21" s="466"/>
      <c r="AE21" s="466"/>
      <c r="AF21" s="466"/>
      <c r="AG21" s="466"/>
      <c r="AH21" s="466"/>
      <c r="AI21" s="466"/>
      <c r="AJ21" s="466"/>
      <c r="AK21" s="466"/>
      <c r="AL21" s="466"/>
      <c r="AM21" s="466"/>
      <c r="AN21" s="466"/>
      <c r="AO21" s="466"/>
      <c r="AP21" s="44"/>
    </row>
    <row r="22" spans="2:42" ht="16.5" customHeight="1" thickBot="1" x14ac:dyDescent="0.45">
      <c r="B22" s="382"/>
      <c r="C22" s="383"/>
      <c r="D22" s="383"/>
      <c r="E22" s="383"/>
      <c r="F22" s="423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44"/>
      <c r="X22" s="33"/>
      <c r="Y22" s="341" t="s">
        <v>98</v>
      </c>
      <c r="Z22" s="342"/>
      <c r="AA22" s="342"/>
      <c r="AB22" s="467" t="s">
        <v>493</v>
      </c>
      <c r="AC22" s="468"/>
      <c r="AD22" s="468"/>
      <c r="AE22" s="468"/>
      <c r="AF22" s="468"/>
      <c r="AG22" s="468"/>
      <c r="AH22" s="468"/>
      <c r="AI22" s="468"/>
      <c r="AJ22" s="468"/>
      <c r="AK22" s="468"/>
      <c r="AL22" s="468"/>
      <c r="AM22" s="468"/>
      <c r="AN22" s="468"/>
      <c r="AO22" s="468"/>
      <c r="AP22" s="45"/>
    </row>
    <row r="23" spans="2:42" ht="6" customHeight="1" thickBot="1" x14ac:dyDescent="0.4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3"/>
      <c r="AA23" s="33"/>
      <c r="AB23" s="33"/>
      <c r="AC23" s="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</row>
    <row r="24" spans="2:42" s="46" customFormat="1" ht="16.5" customHeight="1" x14ac:dyDescent="0.4">
      <c r="B24" s="376" t="s">
        <v>74</v>
      </c>
      <c r="C24" s="339"/>
      <c r="D24" s="340"/>
      <c r="E24" s="338" t="s">
        <v>99</v>
      </c>
      <c r="F24" s="339"/>
      <c r="G24" s="339"/>
      <c r="H24" s="339"/>
      <c r="I24" s="339"/>
      <c r="J24" s="339"/>
      <c r="K24" s="339"/>
      <c r="L24" s="339"/>
      <c r="M24" s="339"/>
      <c r="N24" s="339"/>
      <c r="O24" s="339"/>
      <c r="P24" s="339"/>
      <c r="Q24" s="339"/>
      <c r="R24" s="339"/>
      <c r="S24" s="339"/>
      <c r="T24" s="339"/>
      <c r="U24" s="339"/>
      <c r="V24" s="339"/>
      <c r="W24" s="339"/>
      <c r="X24" s="339"/>
      <c r="Y24" s="339"/>
      <c r="Z24" s="340"/>
      <c r="AA24" s="173" t="s">
        <v>476</v>
      </c>
      <c r="AB24" s="173"/>
      <c r="AC24" s="173"/>
      <c r="AD24" s="177" t="s">
        <v>100</v>
      </c>
      <c r="AE24" s="177"/>
      <c r="AF24" s="177"/>
      <c r="AG24" s="177" t="s">
        <v>49</v>
      </c>
      <c r="AH24" s="177"/>
      <c r="AI24" s="177" t="s">
        <v>101</v>
      </c>
      <c r="AJ24" s="177"/>
      <c r="AK24" s="177"/>
      <c r="AL24" s="177"/>
      <c r="AM24" s="173" t="s">
        <v>102</v>
      </c>
      <c r="AN24" s="173"/>
      <c r="AO24" s="173"/>
      <c r="AP24" s="174"/>
    </row>
    <row r="25" spans="2:42" ht="16.5" customHeight="1" x14ac:dyDescent="0.4">
      <c r="B25" s="456">
        <v>45153</v>
      </c>
      <c r="C25" s="457"/>
      <c r="D25" s="458"/>
      <c r="E25" s="459" t="s">
        <v>475</v>
      </c>
      <c r="F25" s="460"/>
      <c r="G25" s="460"/>
      <c r="H25" s="460"/>
      <c r="I25" s="460"/>
      <c r="J25" s="460"/>
      <c r="K25" s="460"/>
      <c r="L25" s="460"/>
      <c r="M25" s="460"/>
      <c r="N25" s="460"/>
      <c r="O25" s="460"/>
      <c r="P25" s="460"/>
      <c r="Q25" s="460"/>
      <c r="R25" s="460"/>
      <c r="S25" s="460"/>
      <c r="T25" s="460"/>
      <c r="U25" s="460"/>
      <c r="V25" s="460"/>
      <c r="W25" s="460"/>
      <c r="X25" s="460"/>
      <c r="Y25" s="460"/>
      <c r="Z25" s="461"/>
      <c r="AA25" s="462">
        <v>0.1</v>
      </c>
      <c r="AB25" s="462"/>
      <c r="AC25" s="462"/>
      <c r="AD25" s="463">
        <v>1</v>
      </c>
      <c r="AE25" s="463"/>
      <c r="AF25" s="463"/>
      <c r="AG25" s="459" t="s">
        <v>82</v>
      </c>
      <c r="AH25" s="461"/>
      <c r="AI25" s="464">
        <v>20000</v>
      </c>
      <c r="AJ25" s="464"/>
      <c r="AK25" s="464"/>
      <c r="AL25" s="464"/>
      <c r="AM25" s="175">
        <f>IF(AA25="","",ROUNDDOWN(AD25*AI25,0))</f>
        <v>20000</v>
      </c>
      <c r="AN25" s="175"/>
      <c r="AO25" s="175"/>
      <c r="AP25" s="176"/>
    </row>
    <row r="26" spans="2:42" ht="16.5" customHeight="1" x14ac:dyDescent="0.4">
      <c r="B26" s="446">
        <v>45169</v>
      </c>
      <c r="C26" s="447"/>
      <c r="D26" s="448"/>
      <c r="E26" s="449" t="s">
        <v>475</v>
      </c>
      <c r="F26" s="450"/>
      <c r="G26" s="450"/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2">
        <v>0.1</v>
      </c>
      <c r="AB26" s="452"/>
      <c r="AC26" s="452"/>
      <c r="AD26" s="453">
        <v>1</v>
      </c>
      <c r="AE26" s="453"/>
      <c r="AF26" s="453"/>
      <c r="AG26" s="449" t="s">
        <v>82</v>
      </c>
      <c r="AH26" s="451"/>
      <c r="AI26" s="455">
        <v>20000</v>
      </c>
      <c r="AJ26" s="455"/>
      <c r="AK26" s="455"/>
      <c r="AL26" s="455"/>
      <c r="AM26" s="183">
        <f t="shared" ref="AM26:AM30" si="0">IF(AA26="","",ROUNDDOWN(AD26*AI26,0))</f>
        <v>20000</v>
      </c>
      <c r="AN26" s="183"/>
      <c r="AO26" s="183"/>
      <c r="AP26" s="184"/>
    </row>
    <row r="27" spans="2:42" ht="16.5" customHeight="1" x14ac:dyDescent="0.4">
      <c r="B27" s="446">
        <v>45174</v>
      </c>
      <c r="C27" s="447"/>
      <c r="D27" s="448"/>
      <c r="E27" s="449" t="s">
        <v>475</v>
      </c>
      <c r="F27" s="450"/>
      <c r="G27" s="450"/>
      <c r="H27" s="450"/>
      <c r="I27" s="450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1"/>
      <c r="AA27" s="452">
        <v>0.1</v>
      </c>
      <c r="AB27" s="452"/>
      <c r="AC27" s="452"/>
      <c r="AD27" s="453">
        <v>1</v>
      </c>
      <c r="AE27" s="453"/>
      <c r="AF27" s="453"/>
      <c r="AG27" s="454" t="s">
        <v>82</v>
      </c>
      <c r="AH27" s="454"/>
      <c r="AI27" s="455">
        <v>20000</v>
      </c>
      <c r="AJ27" s="455"/>
      <c r="AK27" s="455"/>
      <c r="AL27" s="455"/>
      <c r="AM27" s="183">
        <f t="shared" si="0"/>
        <v>20000</v>
      </c>
      <c r="AN27" s="183"/>
      <c r="AO27" s="183"/>
      <c r="AP27" s="184"/>
    </row>
    <row r="28" spans="2:42" ht="16.5" customHeight="1" x14ac:dyDescent="0.4">
      <c r="B28" s="446"/>
      <c r="C28" s="447"/>
      <c r="D28" s="448"/>
      <c r="E28" s="449"/>
      <c r="F28" s="450"/>
      <c r="G28" s="450"/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0"/>
      <c r="Y28" s="450"/>
      <c r="Z28" s="451"/>
      <c r="AA28" s="452"/>
      <c r="AB28" s="452"/>
      <c r="AC28" s="452"/>
      <c r="AD28" s="453"/>
      <c r="AE28" s="453"/>
      <c r="AF28" s="453"/>
      <c r="AG28" s="454"/>
      <c r="AH28" s="454"/>
      <c r="AI28" s="455"/>
      <c r="AJ28" s="455"/>
      <c r="AK28" s="455"/>
      <c r="AL28" s="455"/>
      <c r="AM28" s="183" t="str">
        <f t="shared" si="0"/>
        <v/>
      </c>
      <c r="AN28" s="183"/>
      <c r="AO28" s="183"/>
      <c r="AP28" s="184"/>
    </row>
    <row r="29" spans="2:42" ht="16.5" customHeight="1" x14ac:dyDescent="0.4">
      <c r="B29" s="446"/>
      <c r="C29" s="447"/>
      <c r="D29" s="448"/>
      <c r="E29" s="449"/>
      <c r="F29" s="450"/>
      <c r="G29" s="450"/>
      <c r="H29" s="450"/>
      <c r="I29" s="450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2"/>
      <c r="AB29" s="452"/>
      <c r="AC29" s="452"/>
      <c r="AD29" s="453"/>
      <c r="AE29" s="453"/>
      <c r="AF29" s="453"/>
      <c r="AG29" s="454"/>
      <c r="AH29" s="454"/>
      <c r="AI29" s="455"/>
      <c r="AJ29" s="455"/>
      <c r="AK29" s="455"/>
      <c r="AL29" s="455"/>
      <c r="AM29" s="183" t="str">
        <f t="shared" si="0"/>
        <v/>
      </c>
      <c r="AN29" s="183"/>
      <c r="AO29" s="183"/>
      <c r="AP29" s="184"/>
    </row>
    <row r="30" spans="2:42" ht="16.5" customHeight="1" x14ac:dyDescent="0.4">
      <c r="B30" s="433"/>
      <c r="C30" s="434"/>
      <c r="D30" s="435"/>
      <c r="E30" s="436"/>
      <c r="F30" s="437"/>
      <c r="G30" s="437"/>
      <c r="H30" s="437"/>
      <c r="I30" s="437"/>
      <c r="J30" s="437"/>
      <c r="K30" s="437"/>
      <c r="L30" s="437"/>
      <c r="M30" s="437"/>
      <c r="N30" s="437"/>
      <c r="O30" s="437"/>
      <c r="P30" s="437"/>
      <c r="Q30" s="437"/>
      <c r="R30" s="437"/>
      <c r="S30" s="437"/>
      <c r="T30" s="437"/>
      <c r="U30" s="437"/>
      <c r="V30" s="437"/>
      <c r="W30" s="437"/>
      <c r="X30" s="437"/>
      <c r="Y30" s="437"/>
      <c r="Z30" s="438"/>
      <c r="AA30" s="439"/>
      <c r="AB30" s="439"/>
      <c r="AC30" s="439"/>
      <c r="AD30" s="440"/>
      <c r="AE30" s="440"/>
      <c r="AF30" s="440"/>
      <c r="AG30" s="441"/>
      <c r="AH30" s="441"/>
      <c r="AI30" s="442"/>
      <c r="AJ30" s="442"/>
      <c r="AK30" s="442"/>
      <c r="AL30" s="442"/>
      <c r="AM30" s="190" t="str">
        <f t="shared" si="0"/>
        <v/>
      </c>
      <c r="AN30" s="190"/>
      <c r="AO30" s="190"/>
      <c r="AP30" s="191"/>
    </row>
    <row r="31" spans="2:42" ht="16.5" customHeight="1" thickBot="1" x14ac:dyDescent="0.45">
      <c r="B31" s="188" t="s">
        <v>103</v>
      </c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6">
        <f>SUM(AM25:AP30)</f>
        <v>60000</v>
      </c>
      <c r="AN31" s="186"/>
      <c r="AO31" s="186"/>
      <c r="AP31" s="187"/>
    </row>
    <row r="32" spans="2:42" ht="6" customHeight="1" thickBot="1" x14ac:dyDescent="0.45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</row>
    <row r="33" spans="2:43" ht="16.5" customHeight="1" x14ac:dyDescent="0.4">
      <c r="B33" s="390" t="s">
        <v>477</v>
      </c>
      <c r="C33" s="391"/>
      <c r="D33" s="391"/>
      <c r="E33" s="392"/>
      <c r="F33" s="210" t="s">
        <v>62</v>
      </c>
      <c r="G33" s="211"/>
      <c r="H33" s="211"/>
      <c r="I33" s="211"/>
      <c r="J33" s="211"/>
      <c r="K33" s="211"/>
      <c r="L33" s="212"/>
      <c r="M33" s="210" t="s">
        <v>63</v>
      </c>
      <c r="N33" s="211"/>
      <c r="O33" s="211"/>
      <c r="P33" s="211"/>
      <c r="Q33" s="211"/>
      <c r="R33" s="211"/>
      <c r="S33" s="212"/>
      <c r="T33" s="210" t="s">
        <v>64</v>
      </c>
      <c r="U33" s="211"/>
      <c r="V33" s="211"/>
      <c r="W33" s="211"/>
      <c r="X33" s="213"/>
      <c r="Y33" s="33"/>
      <c r="Z33" s="159" t="s">
        <v>104</v>
      </c>
      <c r="AA33" s="430"/>
      <c r="AB33" s="431"/>
      <c r="AC33" s="431"/>
      <c r="AD33" s="431"/>
      <c r="AE33" s="431"/>
      <c r="AF33" s="431"/>
      <c r="AG33" s="431"/>
      <c r="AH33" s="431"/>
      <c r="AI33" s="431"/>
      <c r="AJ33" s="431"/>
      <c r="AK33" s="431"/>
      <c r="AL33" s="431"/>
      <c r="AM33" s="431"/>
      <c r="AN33" s="431"/>
      <c r="AO33" s="431"/>
      <c r="AP33" s="432"/>
    </row>
    <row r="34" spans="2:43" ht="16.5" customHeight="1" x14ac:dyDescent="0.4">
      <c r="B34" s="386" t="s">
        <v>105</v>
      </c>
      <c r="C34" s="387"/>
      <c r="D34" s="387"/>
      <c r="E34" s="388"/>
      <c r="F34" s="327">
        <f>SUMIF(AA25:AC30,消費税区分!B3,AM25:AP30)</f>
        <v>60000</v>
      </c>
      <c r="G34" s="328"/>
      <c r="H34" s="328"/>
      <c r="I34" s="328"/>
      <c r="J34" s="328"/>
      <c r="K34" s="328"/>
      <c r="L34" s="329"/>
      <c r="M34" s="327">
        <f>ROUNDDOWN(F34*0.1,0)</f>
        <v>6000</v>
      </c>
      <c r="N34" s="328"/>
      <c r="O34" s="328"/>
      <c r="P34" s="328"/>
      <c r="Q34" s="328"/>
      <c r="R34" s="328"/>
      <c r="S34" s="329"/>
      <c r="T34" s="327">
        <f>SUM(F34:S34)</f>
        <v>66000</v>
      </c>
      <c r="U34" s="328"/>
      <c r="V34" s="328"/>
      <c r="W34" s="328"/>
      <c r="X34" s="389"/>
      <c r="Y34" s="33"/>
      <c r="Z34" s="160"/>
      <c r="AA34" s="424"/>
      <c r="AB34" s="425"/>
      <c r="AC34" s="425"/>
      <c r="AD34" s="425"/>
      <c r="AE34" s="425"/>
      <c r="AF34" s="425"/>
      <c r="AG34" s="425"/>
      <c r="AH34" s="425"/>
      <c r="AI34" s="425"/>
      <c r="AJ34" s="425"/>
      <c r="AK34" s="425"/>
      <c r="AL34" s="425"/>
      <c r="AM34" s="425"/>
      <c r="AN34" s="425"/>
      <c r="AO34" s="425"/>
      <c r="AP34" s="426"/>
    </row>
    <row r="35" spans="2:43" ht="16.5" customHeight="1" x14ac:dyDescent="0.4">
      <c r="B35" s="229" t="s">
        <v>106</v>
      </c>
      <c r="C35" s="230"/>
      <c r="D35" s="230"/>
      <c r="E35" s="231"/>
      <c r="F35" s="443">
        <f>SUMIF(AA25:AC30,消費税区分!B4,AM25:AP30)</f>
        <v>0</v>
      </c>
      <c r="G35" s="444"/>
      <c r="H35" s="444"/>
      <c r="I35" s="444"/>
      <c r="J35" s="444"/>
      <c r="K35" s="444"/>
      <c r="L35" s="445"/>
      <c r="M35" s="232">
        <f>ROUNDDOWN(F35*0.08,0)</f>
        <v>0</v>
      </c>
      <c r="N35" s="233"/>
      <c r="O35" s="233"/>
      <c r="P35" s="233"/>
      <c r="Q35" s="233"/>
      <c r="R35" s="233"/>
      <c r="S35" s="238"/>
      <c r="T35" s="232">
        <f t="shared" ref="T35" si="1">SUM(F35:S35)</f>
        <v>0</v>
      </c>
      <c r="U35" s="233"/>
      <c r="V35" s="233"/>
      <c r="W35" s="233"/>
      <c r="X35" s="234"/>
      <c r="Y35" s="33"/>
      <c r="Z35" s="160"/>
      <c r="AA35" s="424"/>
      <c r="AB35" s="425"/>
      <c r="AC35" s="425"/>
      <c r="AD35" s="425"/>
      <c r="AE35" s="425"/>
      <c r="AF35" s="425"/>
      <c r="AG35" s="425"/>
      <c r="AH35" s="425"/>
      <c r="AI35" s="425"/>
      <c r="AJ35" s="425"/>
      <c r="AK35" s="425"/>
      <c r="AL35" s="425"/>
      <c r="AM35" s="425"/>
      <c r="AN35" s="425"/>
      <c r="AO35" s="425"/>
      <c r="AP35" s="426"/>
    </row>
    <row r="36" spans="2:43" ht="16.5" customHeight="1" x14ac:dyDescent="0.4">
      <c r="B36" s="229" t="s">
        <v>107</v>
      </c>
      <c r="C36" s="230"/>
      <c r="D36" s="230"/>
      <c r="E36" s="231"/>
      <c r="F36" s="232">
        <f>SUMIF(AA25:AC30,消費税区分!B5,AM25:AP30)</f>
        <v>0</v>
      </c>
      <c r="G36" s="233"/>
      <c r="H36" s="233"/>
      <c r="I36" s="233"/>
      <c r="J36" s="233"/>
      <c r="K36" s="233"/>
      <c r="L36" s="238"/>
      <c r="M36" s="235" t="s">
        <v>66</v>
      </c>
      <c r="N36" s="236"/>
      <c r="O36" s="236"/>
      <c r="P36" s="236"/>
      <c r="Q36" s="236"/>
      <c r="R36" s="236"/>
      <c r="S36" s="237"/>
      <c r="T36" s="232">
        <f>SUM(F36)</f>
        <v>0</v>
      </c>
      <c r="U36" s="233"/>
      <c r="V36" s="233"/>
      <c r="W36" s="233"/>
      <c r="X36" s="234"/>
      <c r="Y36" s="33"/>
      <c r="Z36" s="160"/>
      <c r="AA36" s="424"/>
      <c r="AB36" s="425"/>
      <c r="AC36" s="425"/>
      <c r="AD36" s="425"/>
      <c r="AE36" s="425"/>
      <c r="AF36" s="425"/>
      <c r="AG36" s="425"/>
      <c r="AH36" s="425"/>
      <c r="AI36" s="425"/>
      <c r="AJ36" s="425"/>
      <c r="AK36" s="425"/>
      <c r="AL36" s="425"/>
      <c r="AM36" s="425"/>
      <c r="AN36" s="425"/>
      <c r="AO36" s="425"/>
      <c r="AP36" s="426"/>
    </row>
    <row r="37" spans="2:43" ht="16.5" customHeight="1" x14ac:dyDescent="0.4">
      <c r="B37" s="220" t="s">
        <v>108</v>
      </c>
      <c r="C37" s="221"/>
      <c r="D37" s="221"/>
      <c r="E37" s="222"/>
      <c r="F37" s="226">
        <f>SUMIF(AA25:AC30,消費税区分!B6,AM25:AP30)</f>
        <v>0</v>
      </c>
      <c r="G37" s="227"/>
      <c r="H37" s="227"/>
      <c r="I37" s="227"/>
      <c r="J37" s="227"/>
      <c r="K37" s="227"/>
      <c r="L37" s="326"/>
      <c r="M37" s="223" t="s">
        <v>66</v>
      </c>
      <c r="N37" s="224"/>
      <c r="O37" s="224"/>
      <c r="P37" s="224"/>
      <c r="Q37" s="224"/>
      <c r="R37" s="224"/>
      <c r="S37" s="225"/>
      <c r="T37" s="226">
        <f>SUM(F37)</f>
        <v>0</v>
      </c>
      <c r="U37" s="227"/>
      <c r="V37" s="227"/>
      <c r="W37" s="227"/>
      <c r="X37" s="228"/>
      <c r="Y37" s="33"/>
      <c r="Z37" s="160"/>
      <c r="AA37" s="424"/>
      <c r="AB37" s="425"/>
      <c r="AC37" s="425"/>
      <c r="AD37" s="425"/>
      <c r="AE37" s="425"/>
      <c r="AF37" s="425"/>
      <c r="AG37" s="425"/>
      <c r="AH37" s="425"/>
      <c r="AI37" s="425"/>
      <c r="AJ37" s="425"/>
      <c r="AK37" s="425"/>
      <c r="AL37" s="425"/>
      <c r="AM37" s="425"/>
      <c r="AN37" s="425"/>
      <c r="AO37" s="425"/>
      <c r="AP37" s="426"/>
    </row>
    <row r="38" spans="2:43" ht="16.5" customHeight="1" thickBot="1" x14ac:dyDescent="0.45">
      <c r="B38" s="152" t="s">
        <v>109</v>
      </c>
      <c r="C38" s="153"/>
      <c r="D38" s="153"/>
      <c r="E38" s="154"/>
      <c r="F38" s="323">
        <f>SUM(F34:L37)</f>
        <v>60000</v>
      </c>
      <c r="G38" s="324"/>
      <c r="H38" s="324"/>
      <c r="I38" s="324"/>
      <c r="J38" s="324"/>
      <c r="K38" s="324"/>
      <c r="L38" s="325"/>
      <c r="M38" s="155">
        <f>SUM(M34:S35)</f>
        <v>6000</v>
      </c>
      <c r="N38" s="156"/>
      <c r="O38" s="156"/>
      <c r="P38" s="156"/>
      <c r="Q38" s="156"/>
      <c r="R38" s="156"/>
      <c r="S38" s="157"/>
      <c r="T38" s="155">
        <f>SUM(T34:X37)</f>
        <v>66000</v>
      </c>
      <c r="U38" s="156"/>
      <c r="V38" s="156"/>
      <c r="W38" s="156"/>
      <c r="X38" s="158"/>
      <c r="Y38" s="33"/>
      <c r="Z38" s="161"/>
      <c r="AA38" s="427"/>
      <c r="AB38" s="428"/>
      <c r="AC38" s="428"/>
      <c r="AD38" s="428"/>
      <c r="AE38" s="428"/>
      <c r="AF38" s="428"/>
      <c r="AG38" s="428"/>
      <c r="AH38" s="428"/>
      <c r="AI38" s="428"/>
      <c r="AJ38" s="428"/>
      <c r="AK38" s="428"/>
      <c r="AL38" s="428"/>
      <c r="AM38" s="428"/>
      <c r="AN38" s="428"/>
      <c r="AO38" s="428"/>
      <c r="AP38" s="429"/>
    </row>
    <row r="39" spans="2:43" ht="6" customHeight="1" x14ac:dyDescent="0.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47"/>
      <c r="S39" s="47"/>
      <c r="T39" s="47"/>
      <c r="U39" s="47"/>
      <c r="V39" s="47"/>
      <c r="W39" s="47"/>
      <c r="X39" s="47"/>
      <c r="Y39" s="47"/>
    </row>
    <row r="40" spans="2:43" ht="16.5" customHeight="1" x14ac:dyDescent="0.4">
      <c r="B40" s="48" t="s">
        <v>110</v>
      </c>
      <c r="C40" s="49"/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1"/>
      <c r="Z40" s="50"/>
      <c r="AA40" s="50"/>
      <c r="AB40" s="50"/>
      <c r="AC40" s="50"/>
      <c r="AD40" s="50"/>
      <c r="AE40" s="50"/>
      <c r="AF40" s="52"/>
      <c r="AG40" s="53"/>
      <c r="AH40" s="52"/>
      <c r="AI40" s="53"/>
      <c r="AJ40" s="52"/>
      <c r="AK40" s="50"/>
      <c r="AL40" s="53"/>
      <c r="AM40" s="52"/>
      <c r="AN40" s="53"/>
      <c r="AO40" s="52"/>
      <c r="AP40" s="53"/>
    </row>
    <row r="41" spans="2:43" ht="16.5" customHeight="1" x14ac:dyDescent="0.4">
      <c r="B41" s="54"/>
      <c r="C41" s="55"/>
      <c r="D41" s="55"/>
      <c r="AF41" s="56"/>
      <c r="AG41" s="57"/>
      <c r="AH41" s="56"/>
      <c r="AI41" s="57"/>
      <c r="AJ41" s="56"/>
      <c r="AL41" s="57"/>
      <c r="AM41" s="56"/>
      <c r="AN41" s="57"/>
      <c r="AO41" s="56"/>
      <c r="AP41" s="57"/>
    </row>
    <row r="42" spans="2:43" ht="11.25" customHeight="1" x14ac:dyDescent="0.25"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8"/>
      <c r="AG42" s="60"/>
      <c r="AH42" s="58"/>
      <c r="AI42" s="60"/>
      <c r="AJ42" s="58"/>
      <c r="AK42" s="59"/>
      <c r="AL42" s="60"/>
      <c r="AM42" s="58"/>
      <c r="AN42" s="60"/>
      <c r="AO42" s="58"/>
      <c r="AP42" s="60"/>
    </row>
    <row r="43" spans="2:43" ht="18.75" customHeight="1" x14ac:dyDescent="0.4">
      <c r="B43" s="345" t="s">
        <v>521</v>
      </c>
      <c r="C43" s="345"/>
      <c r="D43" s="345"/>
      <c r="E43" s="345"/>
      <c r="F43" s="345"/>
      <c r="G43" s="345"/>
      <c r="H43" s="345"/>
      <c r="I43" s="345"/>
      <c r="J43" s="345"/>
      <c r="K43" s="345"/>
      <c r="L43" s="345"/>
      <c r="M43" s="345"/>
      <c r="N43" s="345"/>
      <c r="O43" s="345"/>
      <c r="P43" s="345"/>
      <c r="Q43" s="345"/>
      <c r="R43" s="345"/>
      <c r="S43" s="345"/>
      <c r="T43" s="345"/>
      <c r="U43" s="345"/>
      <c r="V43" s="345"/>
      <c r="W43" s="345"/>
      <c r="X43" s="345"/>
      <c r="Y43" s="345"/>
      <c r="Z43" s="345"/>
      <c r="AA43" s="345"/>
      <c r="AB43" s="345"/>
      <c r="AC43" s="345"/>
      <c r="AD43" s="345"/>
      <c r="AE43" s="345"/>
      <c r="AF43" s="345"/>
      <c r="AG43" s="345"/>
      <c r="AH43" s="345"/>
      <c r="AI43" s="345"/>
      <c r="AJ43" s="345"/>
      <c r="AK43" s="345"/>
      <c r="AL43" s="345"/>
      <c r="AM43" s="345"/>
      <c r="AN43" s="345"/>
      <c r="AO43" s="345"/>
      <c r="AP43" s="345"/>
      <c r="AQ43" s="55"/>
    </row>
  </sheetData>
  <sheetProtection algorithmName="SHA-512" hashValue="HG4h7TGm0Cq5sdeiSURaoa8RvYpIwPIvacyBasu+3aC6RngSIQy8rQoE4DU9Yds6HaIx64XAURv87gwc6I2/nw==" saltValue="7USn9mPm/s6ReeoTEaoD6w==" spinCount="100000" sheet="1" selectLockedCells="1"/>
  <mergeCells count="134">
    <mergeCell ref="B43:AP43"/>
    <mergeCell ref="O13:R15"/>
    <mergeCell ref="S13:W15"/>
    <mergeCell ref="B1:AP1"/>
    <mergeCell ref="B2:M3"/>
    <mergeCell ref="S2:T3"/>
    <mergeCell ref="V2:AA2"/>
    <mergeCell ref="AH2:AO3"/>
    <mergeCell ref="AP2:AP3"/>
    <mergeCell ref="B4:P5"/>
    <mergeCell ref="Y5:AA7"/>
    <mergeCell ref="AB5:AK7"/>
    <mergeCell ref="AL5:AL7"/>
    <mergeCell ref="AM5:AP7"/>
    <mergeCell ref="P7:W9"/>
    <mergeCell ref="Y8:AA13"/>
    <mergeCell ref="AB8:AK8"/>
    <mergeCell ref="AL8:AL13"/>
    <mergeCell ref="AM8:AP19"/>
    <mergeCell ref="AB9:AK10"/>
    <mergeCell ref="AB11:AK12"/>
    <mergeCell ref="AE2:AG3"/>
    <mergeCell ref="Y20:AA20"/>
    <mergeCell ref="AB20:AO20"/>
    <mergeCell ref="Y21:AA21"/>
    <mergeCell ref="AB21:AO21"/>
    <mergeCell ref="Y22:AA22"/>
    <mergeCell ref="AB22:AO22"/>
    <mergeCell ref="AB13:AK13"/>
    <mergeCell ref="Y14:AA19"/>
    <mergeCell ref="AB14:AK14"/>
    <mergeCell ref="AL14:AL19"/>
    <mergeCell ref="AB15:AK16"/>
    <mergeCell ref="AB17:AK18"/>
    <mergeCell ref="AB19:AK19"/>
    <mergeCell ref="AM24:AP24"/>
    <mergeCell ref="B25:D25"/>
    <mergeCell ref="E25:Z25"/>
    <mergeCell ref="AA25:AC25"/>
    <mergeCell ref="AD25:AF25"/>
    <mergeCell ref="AG25:AH25"/>
    <mergeCell ref="AI25:AL25"/>
    <mergeCell ref="AM25:AP25"/>
    <mergeCell ref="B24:D24"/>
    <mergeCell ref="E24:Z24"/>
    <mergeCell ref="AA24:AC24"/>
    <mergeCell ref="AD24:AF24"/>
    <mergeCell ref="AG24:AH24"/>
    <mergeCell ref="AI24:AL24"/>
    <mergeCell ref="AM26:AP26"/>
    <mergeCell ref="B27:D27"/>
    <mergeCell ref="E27:Z27"/>
    <mergeCell ref="AA27:AC27"/>
    <mergeCell ref="AD27:AF27"/>
    <mergeCell ref="AG27:AH27"/>
    <mergeCell ref="AI27:AL27"/>
    <mergeCell ref="AM27:AP27"/>
    <mergeCell ref="B26:D26"/>
    <mergeCell ref="E26:Z26"/>
    <mergeCell ref="AA26:AC26"/>
    <mergeCell ref="AD26:AF26"/>
    <mergeCell ref="AG26:AH26"/>
    <mergeCell ref="AI26:AL26"/>
    <mergeCell ref="AM28:AP28"/>
    <mergeCell ref="B29:D29"/>
    <mergeCell ref="E29:Z29"/>
    <mergeCell ref="AA29:AC29"/>
    <mergeCell ref="AD29:AF29"/>
    <mergeCell ref="AG29:AH29"/>
    <mergeCell ref="AI29:AL29"/>
    <mergeCell ref="AM29:AP29"/>
    <mergeCell ref="B28:D28"/>
    <mergeCell ref="E28:Z28"/>
    <mergeCell ref="AA28:AC28"/>
    <mergeCell ref="AD28:AF28"/>
    <mergeCell ref="AG28:AH28"/>
    <mergeCell ref="AI28:AL28"/>
    <mergeCell ref="AM30:AP30"/>
    <mergeCell ref="B31:AL31"/>
    <mergeCell ref="AM31:AP31"/>
    <mergeCell ref="B33:E33"/>
    <mergeCell ref="F33:L33"/>
    <mergeCell ref="M33:S33"/>
    <mergeCell ref="T33:X33"/>
    <mergeCell ref="Z33:Z38"/>
    <mergeCell ref="AA33:AP33"/>
    <mergeCell ref="B34:E34"/>
    <mergeCell ref="B30:D30"/>
    <mergeCell ref="E30:Z30"/>
    <mergeCell ref="AA30:AC30"/>
    <mergeCell ref="AD30:AF30"/>
    <mergeCell ref="AG30:AH30"/>
    <mergeCell ref="AI30:AL30"/>
    <mergeCell ref="F34:L34"/>
    <mergeCell ref="M34:S34"/>
    <mergeCell ref="T34:X34"/>
    <mergeCell ref="AA34:AP34"/>
    <mergeCell ref="B35:E35"/>
    <mergeCell ref="F35:L35"/>
    <mergeCell ref="M35:S35"/>
    <mergeCell ref="T35:X35"/>
    <mergeCell ref="AA35:AP35"/>
    <mergeCell ref="B38:E38"/>
    <mergeCell ref="F38:L38"/>
    <mergeCell ref="M38:S38"/>
    <mergeCell ref="T38:X38"/>
    <mergeCell ref="AA38:AP38"/>
    <mergeCell ref="B36:E36"/>
    <mergeCell ref="F36:L36"/>
    <mergeCell ref="M36:S36"/>
    <mergeCell ref="T36:X36"/>
    <mergeCell ref="AA36:AP36"/>
    <mergeCell ref="B37:E37"/>
    <mergeCell ref="F37:L37"/>
    <mergeCell ref="M37:S37"/>
    <mergeCell ref="T37:X37"/>
    <mergeCell ref="AA37:AP37"/>
    <mergeCell ref="B21:E22"/>
    <mergeCell ref="F7:M9"/>
    <mergeCell ref="P10:W12"/>
    <mergeCell ref="B16:E19"/>
    <mergeCell ref="B13:E15"/>
    <mergeCell ref="B7:E9"/>
    <mergeCell ref="F10:M12"/>
    <mergeCell ref="F16:V16"/>
    <mergeCell ref="F17:V18"/>
    <mergeCell ref="F19:V19"/>
    <mergeCell ref="B10:E12"/>
    <mergeCell ref="J13:K15"/>
    <mergeCell ref="L13:N15"/>
    <mergeCell ref="F13:I15"/>
    <mergeCell ref="F21:V22"/>
    <mergeCell ref="W21:W22"/>
    <mergeCell ref="W16:W19"/>
  </mergeCells>
  <phoneticPr fontId="2"/>
  <dataValidations count="4">
    <dataValidation type="textLength" operator="equal" allowBlank="1" showInputMessage="1" showErrorMessage="1" sqref="AH2:AO3" xr:uid="{2E93DF35-615B-462B-8962-7E48529A2A5E}">
      <formula1>13</formula1>
    </dataValidation>
    <dataValidation type="textLength" operator="lessThanOrEqual" allowBlank="1" showInputMessage="1" showErrorMessage="1" sqref="AB5:AK7" xr:uid="{6B7EFDAB-DCA1-41ED-B67C-C9B7F2BDAA93}">
      <formula1>8</formula1>
    </dataValidation>
    <dataValidation type="textLength" operator="lessThanOrEqual" allowBlank="1" showInputMessage="1" showErrorMessage="1" sqref="L13" xr:uid="{0EA5B342-6E93-489F-98F6-9B2C3816E71B}">
      <formula1>3</formula1>
    </dataValidation>
    <dataValidation type="textLength" operator="equal" allowBlank="1" showInputMessage="1" showErrorMessage="1" sqref="F10" xr:uid="{825E3226-D693-435F-B414-67D4B7776CFB}">
      <formula1>9</formula1>
    </dataValidation>
  </dataValidations>
  <printOptions horizontalCentered="1" verticalCentered="1"/>
  <pageMargins left="0.59055118110236227" right="0.39370078740157483" top="0.39370078740157483" bottom="0" header="0" footer="0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46205D-2028-4596-98B8-ABFB4D3C9F1C}">
          <x14:formula1>
            <xm:f>消費税区分!$B$3:$B$6</xm:f>
          </x14:formula1>
          <xm:sqref>AA25:AC30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8AD9-C9CC-4185-8802-C9E97AECB4C8}">
  <sheetPr>
    <tabColor rgb="FF336699"/>
  </sheetPr>
  <dimension ref="B1:AS43"/>
  <sheetViews>
    <sheetView showGridLines="0" zoomScaleNormal="100" zoomScaleSheetLayoutView="80" workbookViewId="0">
      <selection activeCell="AM8" sqref="AM8:AP19"/>
    </sheetView>
  </sheetViews>
  <sheetFormatPr defaultColWidth="3.625" defaultRowHeight="17.25" customHeight="1" x14ac:dyDescent="0.4"/>
  <cols>
    <col min="1" max="6" width="3.625" style="31"/>
    <col min="7" max="13" width="1.875" style="31" customWidth="1"/>
    <col min="14" max="14" width="1.75" style="31" customWidth="1"/>
    <col min="15" max="15" width="3.5" style="31" customWidth="1"/>
    <col min="16" max="16" width="1.875" style="31" customWidth="1"/>
    <col min="17" max="18" width="1.75" style="31" customWidth="1"/>
    <col min="19" max="19" width="1.875" style="31" customWidth="1"/>
    <col min="20" max="20" width="3.625" style="31"/>
    <col min="21" max="21" width="3.5" style="31" customWidth="1"/>
    <col min="22" max="22" width="2.125" style="31" customWidth="1"/>
    <col min="23" max="23" width="1.875" style="31" customWidth="1"/>
    <col min="24" max="36" width="3.625" style="31"/>
    <col min="37" max="38" width="1.875" style="31" customWidth="1"/>
    <col min="39" max="16384" width="3.625" style="31"/>
  </cols>
  <sheetData>
    <row r="1" spans="2:42" ht="33.75" thickBot="1" x14ac:dyDescent="0.45">
      <c r="B1" s="165" t="s">
        <v>87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</row>
    <row r="2" spans="2:42" ht="16.5" customHeight="1" x14ac:dyDescent="0.5">
      <c r="B2" s="166" t="s">
        <v>88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32"/>
      <c r="S2" s="167" t="s">
        <v>89</v>
      </c>
      <c r="T2" s="167"/>
      <c r="U2" s="33"/>
      <c r="V2" s="273" t="s">
        <v>90</v>
      </c>
      <c r="W2" s="273"/>
      <c r="X2" s="273"/>
      <c r="Y2" s="273"/>
      <c r="Z2" s="273"/>
      <c r="AA2" s="273"/>
      <c r="AB2" s="33"/>
      <c r="AE2" s="281" t="s">
        <v>496</v>
      </c>
      <c r="AF2" s="282"/>
      <c r="AG2" s="283"/>
      <c r="AH2" s="239"/>
      <c r="AI2" s="240"/>
      <c r="AJ2" s="240"/>
      <c r="AK2" s="240"/>
      <c r="AL2" s="240"/>
      <c r="AM2" s="240"/>
      <c r="AN2" s="240"/>
      <c r="AO2" s="240"/>
      <c r="AP2" s="271"/>
    </row>
    <row r="3" spans="2:42" ht="8.25" customHeight="1" thickBot="1" x14ac:dyDescent="0.55000000000000004"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32"/>
      <c r="S3" s="167"/>
      <c r="T3" s="167"/>
      <c r="U3" s="33"/>
      <c r="V3" s="33"/>
      <c r="W3" s="33"/>
      <c r="X3" s="33"/>
      <c r="Y3" s="33"/>
      <c r="Z3" s="33"/>
      <c r="AA3" s="33"/>
      <c r="AB3" s="33"/>
      <c r="AE3" s="284"/>
      <c r="AF3" s="285"/>
      <c r="AG3" s="286"/>
      <c r="AH3" s="241"/>
      <c r="AI3" s="242"/>
      <c r="AJ3" s="242"/>
      <c r="AK3" s="242"/>
      <c r="AL3" s="242"/>
      <c r="AM3" s="242"/>
      <c r="AN3" s="242"/>
      <c r="AO3" s="242"/>
      <c r="AP3" s="272"/>
    </row>
    <row r="4" spans="2:42" ht="8.25" customHeight="1" thickBot="1" x14ac:dyDescent="0.45">
      <c r="B4" s="168" t="s">
        <v>91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35"/>
      <c r="Q4" s="34"/>
      <c r="R4" s="34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2:42" ht="8.25" customHeight="1" x14ac:dyDescent="0.4"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35"/>
      <c r="Q5" s="34"/>
      <c r="R5" s="34"/>
      <c r="S5" s="33"/>
      <c r="T5" s="33"/>
      <c r="U5" s="33"/>
      <c r="V5" s="33"/>
      <c r="W5" s="33"/>
      <c r="X5" s="33"/>
      <c r="Y5" s="169" t="s">
        <v>17</v>
      </c>
      <c r="Z5" s="170"/>
      <c r="AA5" s="170"/>
      <c r="AB5" s="243"/>
      <c r="AC5" s="244"/>
      <c r="AD5" s="244"/>
      <c r="AE5" s="244"/>
      <c r="AF5" s="244"/>
      <c r="AG5" s="244"/>
      <c r="AH5" s="244"/>
      <c r="AI5" s="244"/>
      <c r="AJ5" s="244"/>
      <c r="AK5" s="244"/>
      <c r="AL5" s="249"/>
      <c r="AM5" s="319" t="s">
        <v>92</v>
      </c>
      <c r="AN5" s="319"/>
      <c r="AO5" s="319"/>
      <c r="AP5" s="320"/>
    </row>
    <row r="6" spans="2:42" ht="8.25" customHeight="1" thickBot="1" x14ac:dyDescent="0.45">
      <c r="B6" s="35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171"/>
      <c r="Z6" s="172"/>
      <c r="AA6" s="172"/>
      <c r="AB6" s="245"/>
      <c r="AC6" s="246"/>
      <c r="AD6" s="246"/>
      <c r="AE6" s="246"/>
      <c r="AF6" s="246"/>
      <c r="AG6" s="246"/>
      <c r="AH6" s="246"/>
      <c r="AI6" s="246"/>
      <c r="AJ6" s="246"/>
      <c r="AK6" s="246"/>
      <c r="AL6" s="250"/>
      <c r="AM6" s="321"/>
      <c r="AN6" s="321"/>
      <c r="AO6" s="321"/>
      <c r="AP6" s="322"/>
    </row>
    <row r="7" spans="2:42" ht="8.25" customHeight="1" x14ac:dyDescent="0.4">
      <c r="B7" s="287" t="s">
        <v>481</v>
      </c>
      <c r="C7" s="288"/>
      <c r="D7" s="288"/>
      <c r="E7" s="289"/>
      <c r="F7" s="310"/>
      <c r="G7" s="311"/>
      <c r="H7" s="311"/>
      <c r="I7" s="311"/>
      <c r="J7" s="311"/>
      <c r="K7" s="311"/>
      <c r="L7" s="311"/>
      <c r="M7" s="311"/>
      <c r="N7" s="37"/>
      <c r="O7" s="330"/>
      <c r="P7" s="330"/>
      <c r="Q7" s="330"/>
      <c r="R7" s="330"/>
      <c r="S7" s="330"/>
      <c r="T7" s="330"/>
      <c r="U7" s="330"/>
      <c r="V7" s="330"/>
      <c r="W7" s="331"/>
      <c r="X7" s="33"/>
      <c r="Y7" s="171"/>
      <c r="Z7" s="172"/>
      <c r="AA7" s="172"/>
      <c r="AB7" s="247"/>
      <c r="AC7" s="248"/>
      <c r="AD7" s="248"/>
      <c r="AE7" s="248"/>
      <c r="AF7" s="248"/>
      <c r="AG7" s="248"/>
      <c r="AH7" s="248"/>
      <c r="AI7" s="248"/>
      <c r="AJ7" s="248"/>
      <c r="AK7" s="248"/>
      <c r="AL7" s="251"/>
      <c r="AM7" s="321"/>
      <c r="AN7" s="321"/>
      <c r="AO7" s="321"/>
      <c r="AP7" s="322"/>
    </row>
    <row r="8" spans="2:42" ht="8.25" customHeight="1" x14ac:dyDescent="0.4">
      <c r="B8" s="290"/>
      <c r="C8" s="291"/>
      <c r="D8" s="291"/>
      <c r="E8" s="292"/>
      <c r="F8" s="312"/>
      <c r="G8" s="313"/>
      <c r="H8" s="313"/>
      <c r="I8" s="313"/>
      <c r="J8" s="313"/>
      <c r="K8" s="313"/>
      <c r="L8" s="313"/>
      <c r="M8" s="313"/>
      <c r="N8" s="38"/>
      <c r="O8" s="332"/>
      <c r="P8" s="332"/>
      <c r="Q8" s="332"/>
      <c r="R8" s="332"/>
      <c r="S8" s="332"/>
      <c r="T8" s="332"/>
      <c r="U8" s="332"/>
      <c r="V8" s="332"/>
      <c r="W8" s="333"/>
      <c r="X8" s="33"/>
      <c r="Y8" s="252" t="s">
        <v>93</v>
      </c>
      <c r="Z8" s="253"/>
      <c r="AA8" s="253"/>
      <c r="AB8" s="258"/>
      <c r="AC8" s="259"/>
      <c r="AD8" s="259"/>
      <c r="AE8" s="259"/>
      <c r="AF8" s="259"/>
      <c r="AG8" s="259"/>
      <c r="AH8" s="259"/>
      <c r="AI8" s="259"/>
      <c r="AJ8" s="259"/>
      <c r="AK8" s="259"/>
      <c r="AL8" s="260"/>
      <c r="AM8" s="267"/>
      <c r="AN8" s="267"/>
      <c r="AO8" s="267"/>
      <c r="AP8" s="268"/>
    </row>
    <row r="9" spans="2:42" ht="8.25" customHeight="1" x14ac:dyDescent="0.4">
      <c r="B9" s="290"/>
      <c r="C9" s="291"/>
      <c r="D9" s="291"/>
      <c r="E9" s="292"/>
      <c r="F9" s="314"/>
      <c r="G9" s="315"/>
      <c r="H9" s="315"/>
      <c r="I9" s="315"/>
      <c r="J9" s="315"/>
      <c r="K9" s="315"/>
      <c r="L9" s="315"/>
      <c r="M9" s="315"/>
      <c r="N9" s="39"/>
      <c r="O9" s="332"/>
      <c r="P9" s="332"/>
      <c r="Q9" s="332"/>
      <c r="R9" s="332"/>
      <c r="S9" s="332"/>
      <c r="T9" s="332"/>
      <c r="U9" s="332"/>
      <c r="V9" s="332"/>
      <c r="W9" s="333"/>
      <c r="X9" s="33"/>
      <c r="Y9" s="254"/>
      <c r="Z9" s="255"/>
      <c r="AA9" s="255"/>
      <c r="AB9" s="263"/>
      <c r="AC9" s="264"/>
      <c r="AD9" s="264"/>
      <c r="AE9" s="264"/>
      <c r="AF9" s="264"/>
      <c r="AG9" s="264"/>
      <c r="AH9" s="264"/>
      <c r="AI9" s="264"/>
      <c r="AJ9" s="264"/>
      <c r="AK9" s="264"/>
      <c r="AL9" s="261"/>
      <c r="AM9" s="267"/>
      <c r="AN9" s="267"/>
      <c r="AO9" s="267"/>
      <c r="AP9" s="268"/>
    </row>
    <row r="10" spans="2:42" ht="8.25" customHeight="1" x14ac:dyDescent="0.4">
      <c r="B10" s="293" t="s">
        <v>483</v>
      </c>
      <c r="C10" s="294"/>
      <c r="D10" s="294"/>
      <c r="E10" s="295"/>
      <c r="F10" s="304"/>
      <c r="G10" s="305"/>
      <c r="H10" s="305"/>
      <c r="I10" s="305"/>
      <c r="J10" s="305"/>
      <c r="K10" s="305"/>
      <c r="L10" s="305"/>
      <c r="M10" s="305"/>
      <c r="N10" s="40"/>
      <c r="O10" s="316"/>
      <c r="P10" s="316"/>
      <c r="Q10" s="316"/>
      <c r="R10" s="316"/>
      <c r="S10" s="316"/>
      <c r="T10" s="316"/>
      <c r="U10" s="316"/>
      <c r="V10" s="316"/>
      <c r="W10" s="317"/>
      <c r="X10" s="33"/>
      <c r="Y10" s="254"/>
      <c r="Z10" s="255"/>
      <c r="AA10" s="255"/>
      <c r="AB10" s="263"/>
      <c r="AC10" s="264"/>
      <c r="AD10" s="264"/>
      <c r="AE10" s="264"/>
      <c r="AF10" s="264"/>
      <c r="AG10" s="264"/>
      <c r="AH10" s="264"/>
      <c r="AI10" s="264"/>
      <c r="AJ10" s="264"/>
      <c r="AK10" s="264"/>
      <c r="AL10" s="261"/>
      <c r="AM10" s="267"/>
      <c r="AN10" s="267"/>
      <c r="AO10" s="267"/>
      <c r="AP10" s="268"/>
    </row>
    <row r="11" spans="2:42" ht="8.25" customHeight="1" x14ac:dyDescent="0.4">
      <c r="B11" s="293"/>
      <c r="C11" s="294"/>
      <c r="D11" s="294"/>
      <c r="E11" s="295"/>
      <c r="F11" s="306"/>
      <c r="G11" s="307"/>
      <c r="H11" s="307"/>
      <c r="I11" s="307"/>
      <c r="J11" s="307"/>
      <c r="K11" s="307"/>
      <c r="L11" s="307"/>
      <c r="M11" s="307"/>
      <c r="N11" s="41"/>
      <c r="O11" s="316"/>
      <c r="P11" s="316"/>
      <c r="Q11" s="316"/>
      <c r="R11" s="316"/>
      <c r="S11" s="316"/>
      <c r="T11" s="316"/>
      <c r="U11" s="316"/>
      <c r="V11" s="316"/>
      <c r="W11" s="317"/>
      <c r="X11" s="33"/>
      <c r="Y11" s="254"/>
      <c r="Z11" s="255"/>
      <c r="AA11" s="255"/>
      <c r="AB11" s="263" t="str">
        <f>IF(入力フォーム!C10="","",入力フォーム!C10)</f>
        <v/>
      </c>
      <c r="AC11" s="264"/>
      <c r="AD11" s="264"/>
      <c r="AE11" s="264"/>
      <c r="AF11" s="264"/>
      <c r="AG11" s="264"/>
      <c r="AH11" s="264"/>
      <c r="AI11" s="264"/>
      <c r="AJ11" s="264"/>
      <c r="AK11" s="264"/>
      <c r="AL11" s="261"/>
      <c r="AM11" s="267"/>
      <c r="AN11" s="267"/>
      <c r="AO11" s="267"/>
      <c r="AP11" s="268"/>
    </row>
    <row r="12" spans="2:42" ht="8.25" customHeight="1" x14ac:dyDescent="0.4">
      <c r="B12" s="293"/>
      <c r="C12" s="294"/>
      <c r="D12" s="294"/>
      <c r="E12" s="295"/>
      <c r="F12" s="308"/>
      <c r="G12" s="309"/>
      <c r="H12" s="309"/>
      <c r="I12" s="309"/>
      <c r="J12" s="309"/>
      <c r="K12" s="309"/>
      <c r="L12" s="309"/>
      <c r="M12" s="309"/>
      <c r="N12" s="42"/>
      <c r="O12" s="316"/>
      <c r="P12" s="316"/>
      <c r="Q12" s="316"/>
      <c r="R12" s="316"/>
      <c r="S12" s="316"/>
      <c r="T12" s="316"/>
      <c r="U12" s="316"/>
      <c r="V12" s="316"/>
      <c r="W12" s="317"/>
      <c r="X12" s="33"/>
      <c r="Y12" s="254"/>
      <c r="Z12" s="255"/>
      <c r="AA12" s="255"/>
      <c r="AB12" s="263"/>
      <c r="AC12" s="264"/>
      <c r="AD12" s="264"/>
      <c r="AE12" s="264"/>
      <c r="AF12" s="264"/>
      <c r="AG12" s="264"/>
      <c r="AH12" s="264"/>
      <c r="AI12" s="264"/>
      <c r="AJ12" s="264"/>
      <c r="AK12" s="264"/>
      <c r="AL12" s="261"/>
      <c r="AM12" s="267"/>
      <c r="AN12" s="267"/>
      <c r="AO12" s="267"/>
      <c r="AP12" s="268"/>
    </row>
    <row r="13" spans="2:42" ht="8.25" customHeight="1" x14ac:dyDescent="0.4">
      <c r="B13" s="296" t="s">
        <v>94</v>
      </c>
      <c r="C13" s="297"/>
      <c r="D13" s="297"/>
      <c r="E13" s="298"/>
      <c r="F13" s="346"/>
      <c r="G13" s="347"/>
      <c r="H13" s="347"/>
      <c r="I13" s="347"/>
      <c r="J13" s="318" t="s">
        <v>523</v>
      </c>
      <c r="K13" s="318"/>
      <c r="L13" s="352"/>
      <c r="M13" s="352"/>
      <c r="N13" s="352"/>
      <c r="O13" s="355" t="s">
        <v>522</v>
      </c>
      <c r="P13" s="356"/>
      <c r="Q13" s="356"/>
      <c r="R13" s="357"/>
      <c r="S13" s="364"/>
      <c r="T13" s="364"/>
      <c r="U13" s="364"/>
      <c r="V13" s="364"/>
      <c r="W13" s="365"/>
      <c r="X13" s="33"/>
      <c r="Y13" s="256"/>
      <c r="Z13" s="257"/>
      <c r="AA13" s="257"/>
      <c r="AB13" s="265"/>
      <c r="AC13" s="266"/>
      <c r="AD13" s="266"/>
      <c r="AE13" s="266"/>
      <c r="AF13" s="266"/>
      <c r="AG13" s="266"/>
      <c r="AH13" s="266"/>
      <c r="AI13" s="266"/>
      <c r="AJ13" s="266"/>
      <c r="AK13" s="266"/>
      <c r="AL13" s="262"/>
      <c r="AM13" s="267"/>
      <c r="AN13" s="267"/>
      <c r="AO13" s="267"/>
      <c r="AP13" s="268"/>
    </row>
    <row r="14" spans="2:42" ht="8.25" customHeight="1" x14ac:dyDescent="0.4">
      <c r="B14" s="296"/>
      <c r="C14" s="297"/>
      <c r="D14" s="297"/>
      <c r="E14" s="298"/>
      <c r="F14" s="348"/>
      <c r="G14" s="349"/>
      <c r="H14" s="349"/>
      <c r="I14" s="349"/>
      <c r="J14" s="318"/>
      <c r="K14" s="318"/>
      <c r="L14" s="353"/>
      <c r="M14" s="353"/>
      <c r="N14" s="353"/>
      <c r="O14" s="358"/>
      <c r="P14" s="359"/>
      <c r="Q14" s="359"/>
      <c r="R14" s="360"/>
      <c r="S14" s="366"/>
      <c r="T14" s="366"/>
      <c r="U14" s="366"/>
      <c r="V14" s="366"/>
      <c r="W14" s="367"/>
      <c r="X14" s="33"/>
      <c r="Y14" s="254" t="s">
        <v>95</v>
      </c>
      <c r="Z14" s="255"/>
      <c r="AA14" s="255"/>
      <c r="AB14" s="269"/>
      <c r="AC14" s="270"/>
      <c r="AD14" s="270"/>
      <c r="AE14" s="270"/>
      <c r="AF14" s="270"/>
      <c r="AG14" s="270"/>
      <c r="AH14" s="270"/>
      <c r="AI14" s="270"/>
      <c r="AJ14" s="270"/>
      <c r="AK14" s="270"/>
      <c r="AL14" s="274"/>
      <c r="AM14" s="267"/>
      <c r="AN14" s="267"/>
      <c r="AO14" s="267"/>
      <c r="AP14" s="268"/>
    </row>
    <row r="15" spans="2:42" ht="8.25" customHeight="1" x14ac:dyDescent="0.4">
      <c r="B15" s="296"/>
      <c r="C15" s="297"/>
      <c r="D15" s="297"/>
      <c r="E15" s="298"/>
      <c r="F15" s="350"/>
      <c r="G15" s="351"/>
      <c r="H15" s="351"/>
      <c r="I15" s="351"/>
      <c r="J15" s="318"/>
      <c r="K15" s="318"/>
      <c r="L15" s="354"/>
      <c r="M15" s="354"/>
      <c r="N15" s="354"/>
      <c r="O15" s="361"/>
      <c r="P15" s="362"/>
      <c r="Q15" s="362"/>
      <c r="R15" s="363"/>
      <c r="S15" s="368"/>
      <c r="T15" s="368"/>
      <c r="U15" s="368"/>
      <c r="V15" s="368"/>
      <c r="W15" s="369"/>
      <c r="X15" s="33"/>
      <c r="Y15" s="254"/>
      <c r="Z15" s="255"/>
      <c r="AA15" s="255"/>
      <c r="AB15" s="277"/>
      <c r="AC15" s="278"/>
      <c r="AD15" s="278"/>
      <c r="AE15" s="278"/>
      <c r="AF15" s="278"/>
      <c r="AG15" s="278"/>
      <c r="AH15" s="278"/>
      <c r="AI15" s="278"/>
      <c r="AJ15" s="278"/>
      <c r="AK15" s="278"/>
      <c r="AL15" s="275"/>
      <c r="AM15" s="267"/>
      <c r="AN15" s="267"/>
      <c r="AO15" s="267"/>
      <c r="AP15" s="268"/>
    </row>
    <row r="16" spans="2:42" ht="8.25" customHeight="1" x14ac:dyDescent="0.4">
      <c r="B16" s="293" t="s">
        <v>96</v>
      </c>
      <c r="C16" s="294"/>
      <c r="D16" s="294"/>
      <c r="E16" s="295"/>
      <c r="F16" s="302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34"/>
      <c r="X16" s="33"/>
      <c r="Y16" s="254"/>
      <c r="Z16" s="255"/>
      <c r="AA16" s="255"/>
      <c r="AB16" s="277"/>
      <c r="AC16" s="278"/>
      <c r="AD16" s="278"/>
      <c r="AE16" s="278"/>
      <c r="AF16" s="278"/>
      <c r="AG16" s="278"/>
      <c r="AH16" s="278"/>
      <c r="AI16" s="278"/>
      <c r="AJ16" s="278"/>
      <c r="AK16" s="278"/>
      <c r="AL16" s="275"/>
      <c r="AM16" s="267"/>
      <c r="AN16" s="267"/>
      <c r="AO16" s="267"/>
      <c r="AP16" s="268"/>
    </row>
    <row r="17" spans="2:42" ht="8.25" customHeight="1" x14ac:dyDescent="0.4">
      <c r="B17" s="293"/>
      <c r="C17" s="294"/>
      <c r="D17" s="294"/>
      <c r="E17" s="295"/>
      <c r="F17" s="306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34"/>
      <c r="X17" s="33"/>
      <c r="Y17" s="254"/>
      <c r="Z17" s="255"/>
      <c r="AA17" s="255"/>
      <c r="AB17" s="277"/>
      <c r="AC17" s="278"/>
      <c r="AD17" s="278"/>
      <c r="AE17" s="278"/>
      <c r="AF17" s="278"/>
      <c r="AG17" s="278"/>
      <c r="AH17" s="278"/>
      <c r="AI17" s="278"/>
      <c r="AJ17" s="278"/>
      <c r="AK17" s="278"/>
      <c r="AL17" s="275"/>
      <c r="AM17" s="267"/>
      <c r="AN17" s="267"/>
      <c r="AO17" s="267"/>
      <c r="AP17" s="268"/>
    </row>
    <row r="18" spans="2:42" ht="8.25" customHeight="1" x14ac:dyDescent="0.4">
      <c r="B18" s="293"/>
      <c r="C18" s="294"/>
      <c r="D18" s="294"/>
      <c r="E18" s="295"/>
      <c r="F18" s="306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  <c r="V18" s="307"/>
      <c r="W18" s="334"/>
      <c r="X18" s="33"/>
      <c r="Y18" s="254"/>
      <c r="Z18" s="255"/>
      <c r="AA18" s="255"/>
      <c r="AB18" s="277"/>
      <c r="AC18" s="278"/>
      <c r="AD18" s="278"/>
      <c r="AE18" s="278"/>
      <c r="AF18" s="278"/>
      <c r="AG18" s="278"/>
      <c r="AH18" s="278"/>
      <c r="AI18" s="278"/>
      <c r="AJ18" s="278"/>
      <c r="AK18" s="278"/>
      <c r="AL18" s="275"/>
      <c r="AM18" s="267"/>
      <c r="AN18" s="267"/>
      <c r="AO18" s="267"/>
      <c r="AP18" s="268"/>
    </row>
    <row r="19" spans="2:42" ht="8.25" customHeight="1" thickBot="1" x14ac:dyDescent="0.45">
      <c r="B19" s="299"/>
      <c r="C19" s="300"/>
      <c r="D19" s="300"/>
      <c r="E19" s="301"/>
      <c r="F19" s="374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35"/>
      <c r="X19" s="33"/>
      <c r="Y19" s="256"/>
      <c r="Z19" s="257"/>
      <c r="AA19" s="257"/>
      <c r="AB19" s="279"/>
      <c r="AC19" s="280"/>
      <c r="AD19" s="280"/>
      <c r="AE19" s="280"/>
      <c r="AF19" s="280"/>
      <c r="AG19" s="280"/>
      <c r="AH19" s="280"/>
      <c r="AI19" s="280"/>
      <c r="AJ19" s="280"/>
      <c r="AK19" s="280"/>
      <c r="AL19" s="276"/>
      <c r="AM19" s="267"/>
      <c r="AN19" s="267"/>
      <c r="AO19" s="267"/>
      <c r="AP19" s="268"/>
    </row>
    <row r="20" spans="2:42" ht="16.5" customHeight="1" thickBot="1" x14ac:dyDescent="0.4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171" t="s">
        <v>24</v>
      </c>
      <c r="Z20" s="172"/>
      <c r="AA20" s="172"/>
      <c r="AB20" s="370"/>
      <c r="AC20" s="371"/>
      <c r="AD20" s="371"/>
      <c r="AE20" s="371"/>
      <c r="AF20" s="371"/>
      <c r="AG20" s="371"/>
      <c r="AH20" s="371"/>
      <c r="AI20" s="371"/>
      <c r="AJ20" s="371"/>
      <c r="AK20" s="371"/>
      <c r="AL20" s="371"/>
      <c r="AM20" s="371"/>
      <c r="AN20" s="371"/>
      <c r="AO20" s="371"/>
      <c r="AP20" s="43"/>
    </row>
    <row r="21" spans="2:42" ht="16.5" customHeight="1" x14ac:dyDescent="0.4">
      <c r="B21" s="380" t="s">
        <v>97</v>
      </c>
      <c r="C21" s="381"/>
      <c r="D21" s="381"/>
      <c r="E21" s="381"/>
      <c r="F21" s="384"/>
      <c r="G21" s="384"/>
      <c r="H21" s="384"/>
      <c r="I21" s="384"/>
      <c r="J21" s="384"/>
      <c r="K21" s="384"/>
      <c r="L21" s="384"/>
      <c r="M21" s="384"/>
      <c r="N21" s="384"/>
      <c r="O21" s="384"/>
      <c r="P21" s="384"/>
      <c r="Q21" s="384"/>
      <c r="R21" s="384"/>
      <c r="S21" s="384"/>
      <c r="T21" s="384"/>
      <c r="U21" s="384"/>
      <c r="V21" s="384"/>
      <c r="W21" s="343"/>
      <c r="X21" s="33"/>
      <c r="Y21" s="171" t="s">
        <v>26</v>
      </c>
      <c r="Z21" s="172"/>
      <c r="AA21" s="172"/>
      <c r="AB21" s="370"/>
      <c r="AC21" s="371"/>
      <c r="AD21" s="371"/>
      <c r="AE21" s="371"/>
      <c r="AF21" s="371"/>
      <c r="AG21" s="371"/>
      <c r="AH21" s="371"/>
      <c r="AI21" s="371"/>
      <c r="AJ21" s="371"/>
      <c r="AK21" s="371"/>
      <c r="AL21" s="371"/>
      <c r="AM21" s="371"/>
      <c r="AN21" s="371"/>
      <c r="AO21" s="371"/>
      <c r="AP21" s="44"/>
    </row>
    <row r="22" spans="2:42" ht="16.5" customHeight="1" thickBot="1" x14ac:dyDescent="0.45">
      <c r="B22" s="382"/>
      <c r="C22" s="383"/>
      <c r="D22" s="383"/>
      <c r="E22" s="383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44"/>
      <c r="X22" s="33"/>
      <c r="Y22" s="341" t="s">
        <v>98</v>
      </c>
      <c r="Z22" s="342"/>
      <c r="AA22" s="342"/>
      <c r="AB22" s="372"/>
      <c r="AC22" s="373"/>
      <c r="AD22" s="373"/>
      <c r="AE22" s="373"/>
      <c r="AF22" s="373"/>
      <c r="AG22" s="373"/>
      <c r="AH22" s="373"/>
      <c r="AI22" s="373"/>
      <c r="AJ22" s="373"/>
      <c r="AK22" s="373"/>
      <c r="AL22" s="373"/>
      <c r="AM22" s="373"/>
      <c r="AN22" s="373"/>
      <c r="AO22" s="373"/>
      <c r="AP22" s="45"/>
    </row>
    <row r="23" spans="2:42" ht="6" customHeight="1" thickBot="1" x14ac:dyDescent="0.4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3"/>
      <c r="AA23" s="33"/>
      <c r="AB23" s="33"/>
      <c r="AC23" s="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</row>
    <row r="24" spans="2:42" s="46" customFormat="1" ht="16.5" customHeight="1" x14ac:dyDescent="0.4">
      <c r="B24" s="376" t="s">
        <v>74</v>
      </c>
      <c r="C24" s="339"/>
      <c r="D24" s="340"/>
      <c r="E24" s="338" t="s">
        <v>99</v>
      </c>
      <c r="F24" s="339"/>
      <c r="G24" s="339"/>
      <c r="H24" s="339"/>
      <c r="I24" s="339"/>
      <c r="J24" s="339"/>
      <c r="K24" s="339"/>
      <c r="L24" s="339"/>
      <c r="M24" s="339"/>
      <c r="N24" s="339"/>
      <c r="O24" s="339"/>
      <c r="P24" s="339"/>
      <c r="Q24" s="339"/>
      <c r="R24" s="339"/>
      <c r="S24" s="339"/>
      <c r="T24" s="339"/>
      <c r="U24" s="339"/>
      <c r="V24" s="339"/>
      <c r="W24" s="339"/>
      <c r="X24" s="339"/>
      <c r="Y24" s="339"/>
      <c r="Z24" s="340"/>
      <c r="AA24" s="173" t="s">
        <v>476</v>
      </c>
      <c r="AB24" s="173"/>
      <c r="AC24" s="173"/>
      <c r="AD24" s="177" t="s">
        <v>100</v>
      </c>
      <c r="AE24" s="177"/>
      <c r="AF24" s="177"/>
      <c r="AG24" s="177" t="s">
        <v>49</v>
      </c>
      <c r="AH24" s="177"/>
      <c r="AI24" s="177" t="s">
        <v>101</v>
      </c>
      <c r="AJ24" s="177"/>
      <c r="AK24" s="177"/>
      <c r="AL24" s="177"/>
      <c r="AM24" s="173" t="s">
        <v>102</v>
      </c>
      <c r="AN24" s="173"/>
      <c r="AO24" s="173"/>
      <c r="AP24" s="174"/>
    </row>
    <row r="25" spans="2:42" ht="16.5" customHeight="1" x14ac:dyDescent="0.4">
      <c r="B25" s="377"/>
      <c r="C25" s="378"/>
      <c r="D25" s="379"/>
      <c r="E25" s="180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7"/>
      <c r="T25" s="337"/>
      <c r="U25" s="337"/>
      <c r="V25" s="337"/>
      <c r="W25" s="337"/>
      <c r="X25" s="337"/>
      <c r="Y25" s="337"/>
      <c r="Z25" s="181"/>
      <c r="AA25" s="178"/>
      <c r="AB25" s="178"/>
      <c r="AC25" s="178"/>
      <c r="AD25" s="179"/>
      <c r="AE25" s="179"/>
      <c r="AF25" s="179"/>
      <c r="AG25" s="180"/>
      <c r="AH25" s="181"/>
      <c r="AI25" s="182"/>
      <c r="AJ25" s="182"/>
      <c r="AK25" s="182"/>
      <c r="AL25" s="182"/>
      <c r="AM25" s="175"/>
      <c r="AN25" s="175"/>
      <c r="AO25" s="175"/>
      <c r="AP25" s="176"/>
    </row>
    <row r="26" spans="2:42" ht="16.5" customHeight="1" x14ac:dyDescent="0.4">
      <c r="B26" s="207"/>
      <c r="C26" s="208"/>
      <c r="D26" s="209"/>
      <c r="E26" s="195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7"/>
      <c r="AA26" s="198"/>
      <c r="AB26" s="198"/>
      <c r="AC26" s="198"/>
      <c r="AD26" s="185"/>
      <c r="AE26" s="185"/>
      <c r="AF26" s="185"/>
      <c r="AG26" s="195"/>
      <c r="AH26" s="197"/>
      <c r="AI26" s="202"/>
      <c r="AJ26" s="202"/>
      <c r="AK26" s="202"/>
      <c r="AL26" s="202"/>
      <c r="AM26" s="183"/>
      <c r="AN26" s="183"/>
      <c r="AO26" s="183"/>
      <c r="AP26" s="184"/>
    </row>
    <row r="27" spans="2:42" ht="16.5" customHeight="1" x14ac:dyDescent="0.4">
      <c r="B27" s="207"/>
      <c r="C27" s="208"/>
      <c r="D27" s="209"/>
      <c r="E27" s="195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7"/>
      <c r="AA27" s="198"/>
      <c r="AB27" s="198"/>
      <c r="AC27" s="198"/>
      <c r="AD27" s="185"/>
      <c r="AE27" s="185"/>
      <c r="AF27" s="185"/>
      <c r="AG27" s="201"/>
      <c r="AH27" s="201"/>
      <c r="AI27" s="202"/>
      <c r="AJ27" s="202"/>
      <c r="AK27" s="202"/>
      <c r="AL27" s="202"/>
      <c r="AM27" s="183"/>
      <c r="AN27" s="183"/>
      <c r="AO27" s="183"/>
      <c r="AP27" s="184"/>
    </row>
    <row r="28" spans="2:42" ht="16.5" customHeight="1" x14ac:dyDescent="0.4">
      <c r="B28" s="207"/>
      <c r="C28" s="208"/>
      <c r="D28" s="209"/>
      <c r="E28" s="195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7"/>
      <c r="AA28" s="198"/>
      <c r="AB28" s="198"/>
      <c r="AC28" s="198"/>
      <c r="AD28" s="185"/>
      <c r="AE28" s="185"/>
      <c r="AF28" s="185"/>
      <c r="AG28" s="201"/>
      <c r="AH28" s="201"/>
      <c r="AI28" s="202"/>
      <c r="AJ28" s="202"/>
      <c r="AK28" s="202"/>
      <c r="AL28" s="202"/>
      <c r="AM28" s="183"/>
      <c r="AN28" s="183"/>
      <c r="AO28" s="183"/>
      <c r="AP28" s="184"/>
    </row>
    <row r="29" spans="2:42" ht="16.5" customHeight="1" x14ac:dyDescent="0.4">
      <c r="B29" s="207"/>
      <c r="C29" s="208"/>
      <c r="D29" s="209"/>
      <c r="E29" s="195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7"/>
      <c r="AA29" s="198"/>
      <c r="AB29" s="198"/>
      <c r="AC29" s="198"/>
      <c r="AD29" s="185"/>
      <c r="AE29" s="185"/>
      <c r="AF29" s="185"/>
      <c r="AG29" s="201"/>
      <c r="AH29" s="201"/>
      <c r="AI29" s="202"/>
      <c r="AJ29" s="202"/>
      <c r="AK29" s="202"/>
      <c r="AL29" s="202"/>
      <c r="AM29" s="183"/>
      <c r="AN29" s="183"/>
      <c r="AO29" s="183"/>
      <c r="AP29" s="184"/>
    </row>
    <row r="30" spans="2:42" ht="16.5" customHeight="1" x14ac:dyDescent="0.4">
      <c r="B30" s="204"/>
      <c r="C30" s="205"/>
      <c r="D30" s="206"/>
      <c r="E30" s="192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4"/>
      <c r="AA30" s="203"/>
      <c r="AB30" s="203"/>
      <c r="AC30" s="203"/>
      <c r="AD30" s="199"/>
      <c r="AE30" s="199"/>
      <c r="AF30" s="199"/>
      <c r="AG30" s="200"/>
      <c r="AH30" s="200"/>
      <c r="AI30" s="336"/>
      <c r="AJ30" s="336"/>
      <c r="AK30" s="336"/>
      <c r="AL30" s="336"/>
      <c r="AM30" s="190"/>
      <c r="AN30" s="190"/>
      <c r="AO30" s="190"/>
      <c r="AP30" s="191"/>
    </row>
    <row r="31" spans="2:42" ht="16.5" customHeight="1" thickBot="1" x14ac:dyDescent="0.45">
      <c r="B31" s="188" t="s">
        <v>103</v>
      </c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6"/>
      <c r="AN31" s="186"/>
      <c r="AO31" s="186"/>
      <c r="AP31" s="187"/>
    </row>
    <row r="32" spans="2:42" ht="6" customHeight="1" thickBot="1" x14ac:dyDescent="0.45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</row>
    <row r="33" spans="2:45" ht="16.5" customHeight="1" x14ac:dyDescent="0.4">
      <c r="B33" s="390" t="s">
        <v>477</v>
      </c>
      <c r="C33" s="391"/>
      <c r="D33" s="391"/>
      <c r="E33" s="392"/>
      <c r="F33" s="210" t="s">
        <v>62</v>
      </c>
      <c r="G33" s="211"/>
      <c r="H33" s="211"/>
      <c r="I33" s="211"/>
      <c r="J33" s="211"/>
      <c r="K33" s="211"/>
      <c r="L33" s="212"/>
      <c r="M33" s="210" t="s">
        <v>63</v>
      </c>
      <c r="N33" s="211"/>
      <c r="O33" s="211"/>
      <c r="P33" s="211"/>
      <c r="Q33" s="211"/>
      <c r="R33" s="211"/>
      <c r="S33" s="212"/>
      <c r="T33" s="210" t="s">
        <v>64</v>
      </c>
      <c r="U33" s="211"/>
      <c r="V33" s="211"/>
      <c r="W33" s="211"/>
      <c r="X33" s="213"/>
      <c r="Y33" s="33"/>
      <c r="Z33" s="159" t="s">
        <v>104</v>
      </c>
      <c r="AA33" s="217"/>
      <c r="AB33" s="218"/>
      <c r="AC33" s="218"/>
      <c r="AD33" s="218"/>
      <c r="AE33" s="218"/>
      <c r="AF33" s="218"/>
      <c r="AG33" s="218"/>
      <c r="AH33" s="218"/>
      <c r="AI33" s="218"/>
      <c r="AJ33" s="218"/>
      <c r="AK33" s="218"/>
      <c r="AL33" s="218"/>
      <c r="AM33" s="218"/>
      <c r="AN33" s="218"/>
      <c r="AO33" s="218"/>
      <c r="AP33" s="219"/>
    </row>
    <row r="34" spans="2:45" ht="16.5" customHeight="1" x14ac:dyDescent="0.4">
      <c r="B34" s="386" t="s">
        <v>105</v>
      </c>
      <c r="C34" s="387"/>
      <c r="D34" s="387"/>
      <c r="E34" s="388"/>
      <c r="F34" s="327"/>
      <c r="G34" s="328"/>
      <c r="H34" s="328"/>
      <c r="I34" s="328"/>
      <c r="J34" s="328"/>
      <c r="K34" s="328"/>
      <c r="L34" s="329"/>
      <c r="M34" s="327"/>
      <c r="N34" s="328"/>
      <c r="O34" s="328"/>
      <c r="P34" s="328"/>
      <c r="Q34" s="328"/>
      <c r="R34" s="328"/>
      <c r="S34" s="329"/>
      <c r="T34" s="327"/>
      <c r="U34" s="328"/>
      <c r="V34" s="328"/>
      <c r="W34" s="328"/>
      <c r="X34" s="389"/>
      <c r="Y34" s="33"/>
      <c r="Z34" s="160"/>
      <c r="AA34" s="214"/>
      <c r="AB34" s="215"/>
      <c r="AC34" s="215"/>
      <c r="AD34" s="215"/>
      <c r="AE34" s="215"/>
      <c r="AF34" s="215"/>
      <c r="AG34" s="215"/>
      <c r="AH34" s="215"/>
      <c r="AI34" s="215"/>
      <c r="AJ34" s="215"/>
      <c r="AK34" s="215"/>
      <c r="AL34" s="215"/>
      <c r="AM34" s="215"/>
      <c r="AN34" s="215"/>
      <c r="AO34" s="215"/>
      <c r="AP34" s="216"/>
    </row>
    <row r="35" spans="2:45" ht="16.5" customHeight="1" x14ac:dyDescent="0.4">
      <c r="B35" s="229" t="s">
        <v>106</v>
      </c>
      <c r="C35" s="230"/>
      <c r="D35" s="230"/>
      <c r="E35" s="231"/>
      <c r="F35" s="232"/>
      <c r="G35" s="233"/>
      <c r="H35" s="233"/>
      <c r="I35" s="233"/>
      <c r="J35" s="233"/>
      <c r="K35" s="233"/>
      <c r="L35" s="238"/>
      <c r="M35" s="232"/>
      <c r="N35" s="233"/>
      <c r="O35" s="233"/>
      <c r="P35" s="233"/>
      <c r="Q35" s="233"/>
      <c r="R35" s="233"/>
      <c r="S35" s="238"/>
      <c r="T35" s="232"/>
      <c r="U35" s="233"/>
      <c r="V35" s="233"/>
      <c r="W35" s="233"/>
      <c r="X35" s="234"/>
      <c r="Y35" s="33"/>
      <c r="Z35" s="160"/>
      <c r="AA35" s="214"/>
      <c r="AB35" s="215"/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/>
      <c r="AO35" s="215"/>
      <c r="AP35" s="216"/>
    </row>
    <row r="36" spans="2:45" ht="16.5" customHeight="1" x14ac:dyDescent="0.4">
      <c r="B36" s="229" t="s">
        <v>107</v>
      </c>
      <c r="C36" s="230"/>
      <c r="D36" s="230"/>
      <c r="E36" s="231"/>
      <c r="F36" s="232"/>
      <c r="G36" s="233"/>
      <c r="H36" s="233"/>
      <c r="I36" s="233"/>
      <c r="J36" s="233"/>
      <c r="K36" s="233"/>
      <c r="L36" s="238"/>
      <c r="M36" s="235" t="s">
        <v>66</v>
      </c>
      <c r="N36" s="236"/>
      <c r="O36" s="236"/>
      <c r="P36" s="236"/>
      <c r="Q36" s="236"/>
      <c r="R36" s="236"/>
      <c r="S36" s="237"/>
      <c r="T36" s="232"/>
      <c r="U36" s="233"/>
      <c r="V36" s="233"/>
      <c r="W36" s="233"/>
      <c r="X36" s="234"/>
      <c r="Y36" s="33"/>
      <c r="Z36" s="160"/>
      <c r="AA36" s="214"/>
      <c r="AB36" s="215"/>
      <c r="AC36" s="215"/>
      <c r="AD36" s="215"/>
      <c r="AE36" s="215"/>
      <c r="AF36" s="215"/>
      <c r="AG36" s="215"/>
      <c r="AH36" s="215"/>
      <c r="AI36" s="215"/>
      <c r="AJ36" s="215"/>
      <c r="AK36" s="215"/>
      <c r="AL36" s="215"/>
      <c r="AM36" s="215"/>
      <c r="AN36" s="215"/>
      <c r="AO36" s="215"/>
      <c r="AP36" s="216"/>
    </row>
    <row r="37" spans="2:45" ht="16.5" customHeight="1" x14ac:dyDescent="0.4">
      <c r="B37" s="220" t="s">
        <v>108</v>
      </c>
      <c r="C37" s="221"/>
      <c r="D37" s="221"/>
      <c r="E37" s="222"/>
      <c r="F37" s="226"/>
      <c r="G37" s="227"/>
      <c r="H37" s="227"/>
      <c r="I37" s="227"/>
      <c r="J37" s="227"/>
      <c r="K37" s="227"/>
      <c r="L37" s="326"/>
      <c r="M37" s="223" t="s">
        <v>66</v>
      </c>
      <c r="N37" s="224"/>
      <c r="O37" s="224"/>
      <c r="P37" s="224"/>
      <c r="Q37" s="224"/>
      <c r="R37" s="224"/>
      <c r="S37" s="225"/>
      <c r="T37" s="226"/>
      <c r="U37" s="227"/>
      <c r="V37" s="227"/>
      <c r="W37" s="227"/>
      <c r="X37" s="228"/>
      <c r="Y37" s="33"/>
      <c r="Z37" s="160"/>
      <c r="AA37" s="214"/>
      <c r="AB37" s="215"/>
      <c r="AC37" s="215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/>
      <c r="AO37" s="215"/>
      <c r="AP37" s="216"/>
    </row>
    <row r="38" spans="2:45" ht="16.5" customHeight="1" thickBot="1" x14ac:dyDescent="0.45">
      <c r="B38" s="152" t="s">
        <v>109</v>
      </c>
      <c r="C38" s="153"/>
      <c r="D38" s="153"/>
      <c r="E38" s="154"/>
      <c r="F38" s="323"/>
      <c r="G38" s="324"/>
      <c r="H38" s="324"/>
      <c r="I38" s="324"/>
      <c r="J38" s="324"/>
      <c r="K38" s="324"/>
      <c r="L38" s="325"/>
      <c r="M38" s="155"/>
      <c r="N38" s="156"/>
      <c r="O38" s="156"/>
      <c r="P38" s="156"/>
      <c r="Q38" s="156"/>
      <c r="R38" s="156"/>
      <c r="S38" s="157"/>
      <c r="T38" s="155"/>
      <c r="U38" s="156"/>
      <c r="V38" s="156"/>
      <c r="W38" s="156"/>
      <c r="X38" s="158"/>
      <c r="Y38" s="33"/>
      <c r="Z38" s="161"/>
      <c r="AA38" s="162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4"/>
    </row>
    <row r="39" spans="2:45" ht="6" customHeight="1" x14ac:dyDescent="0.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47"/>
      <c r="R39" s="47"/>
      <c r="S39" s="47"/>
      <c r="T39" s="47"/>
      <c r="U39" s="47"/>
      <c r="V39" s="47"/>
      <c r="W39" s="47"/>
      <c r="X39" s="47"/>
      <c r="Y39" s="47"/>
    </row>
    <row r="40" spans="2:45" ht="16.5" customHeight="1" x14ac:dyDescent="0.4">
      <c r="B40" s="48" t="s">
        <v>110</v>
      </c>
      <c r="C40" s="49"/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1"/>
      <c r="Z40" s="50"/>
      <c r="AA40" s="50"/>
      <c r="AB40" s="50"/>
      <c r="AC40" s="50"/>
      <c r="AD40" s="50"/>
      <c r="AE40" s="50"/>
      <c r="AF40" s="52"/>
      <c r="AG40" s="53"/>
      <c r="AH40" s="52"/>
      <c r="AI40" s="53"/>
      <c r="AJ40" s="52"/>
      <c r="AK40" s="50"/>
      <c r="AL40" s="53"/>
      <c r="AM40" s="52"/>
      <c r="AN40" s="53"/>
      <c r="AO40" s="52"/>
      <c r="AP40" s="53"/>
    </row>
    <row r="41" spans="2:45" ht="16.5" customHeight="1" x14ac:dyDescent="0.4">
      <c r="B41" s="54"/>
      <c r="C41" s="55"/>
      <c r="D41" s="55"/>
      <c r="AF41" s="56"/>
      <c r="AG41" s="57"/>
      <c r="AH41" s="56"/>
      <c r="AI41" s="57"/>
      <c r="AJ41" s="56"/>
      <c r="AL41" s="57"/>
      <c r="AM41" s="56"/>
      <c r="AN41" s="57"/>
      <c r="AO41" s="56"/>
      <c r="AP41" s="57"/>
    </row>
    <row r="42" spans="2:45" ht="11.25" customHeight="1" x14ac:dyDescent="0.25"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8"/>
      <c r="AG42" s="60"/>
      <c r="AH42" s="58"/>
      <c r="AI42" s="60"/>
      <c r="AJ42" s="58"/>
      <c r="AK42" s="59"/>
      <c r="AL42" s="60"/>
      <c r="AM42" s="58"/>
      <c r="AN42" s="60"/>
      <c r="AO42" s="58"/>
      <c r="AP42" s="60"/>
    </row>
    <row r="43" spans="2:45" ht="18.75" customHeight="1" x14ac:dyDescent="0.4">
      <c r="B43" s="345" t="s">
        <v>521</v>
      </c>
      <c r="C43" s="345"/>
      <c r="D43" s="345"/>
      <c r="E43" s="345"/>
      <c r="F43" s="345"/>
      <c r="G43" s="345"/>
      <c r="H43" s="345"/>
      <c r="I43" s="345"/>
      <c r="J43" s="345"/>
      <c r="K43" s="345"/>
      <c r="L43" s="345"/>
      <c r="M43" s="345"/>
      <c r="N43" s="345"/>
      <c r="O43" s="345"/>
      <c r="P43" s="345"/>
      <c r="Q43" s="345"/>
      <c r="R43" s="345"/>
      <c r="S43" s="345"/>
      <c r="T43" s="345"/>
      <c r="U43" s="345"/>
      <c r="V43" s="345"/>
      <c r="W43" s="345"/>
      <c r="X43" s="345"/>
      <c r="Y43" s="345"/>
      <c r="Z43" s="345"/>
      <c r="AA43" s="345"/>
      <c r="AB43" s="345"/>
      <c r="AC43" s="345"/>
      <c r="AD43" s="345"/>
      <c r="AE43" s="345"/>
      <c r="AF43" s="345"/>
      <c r="AG43" s="345"/>
      <c r="AH43" s="345"/>
      <c r="AI43" s="345"/>
      <c r="AJ43" s="345"/>
      <c r="AK43" s="345"/>
      <c r="AL43" s="345"/>
      <c r="AM43" s="345"/>
      <c r="AN43" s="345"/>
      <c r="AO43" s="345"/>
      <c r="AP43" s="345"/>
      <c r="AQ43" s="55"/>
      <c r="AR43" s="55"/>
      <c r="AS43" s="55"/>
    </row>
  </sheetData>
  <sheetProtection algorithmName="SHA-512" hashValue="yl1JpzpppXC5efTGvaN2LqwqExJ6cXB+CNrVjHcIEhIusvpu3Rf3CABY9ZLtkdL1FiXxJDhtimhTzojeGxGCnA==" saltValue="ccekC3YK4LR69zfmuefNqw==" spinCount="100000" sheet="1" selectLockedCells="1"/>
  <mergeCells count="134">
    <mergeCell ref="AA35:AP35"/>
    <mergeCell ref="B38:E38"/>
    <mergeCell ref="F38:L38"/>
    <mergeCell ref="M38:S38"/>
    <mergeCell ref="T38:X38"/>
    <mergeCell ref="AA38:AP38"/>
    <mergeCell ref="B43:AP43"/>
    <mergeCell ref="B36:E36"/>
    <mergeCell ref="F36:L36"/>
    <mergeCell ref="M36:S36"/>
    <mergeCell ref="T36:X36"/>
    <mergeCell ref="AA36:AP36"/>
    <mergeCell ref="B37:E37"/>
    <mergeCell ref="F37:L37"/>
    <mergeCell ref="M37:S37"/>
    <mergeCell ref="T37:X37"/>
    <mergeCell ref="AA37:AP37"/>
    <mergeCell ref="AM30:AP30"/>
    <mergeCell ref="B31:AL31"/>
    <mergeCell ref="AM31:AP31"/>
    <mergeCell ref="B33:E33"/>
    <mergeCell ref="F33:L33"/>
    <mergeCell ref="M33:S33"/>
    <mergeCell ref="T33:X33"/>
    <mergeCell ref="Z33:Z38"/>
    <mergeCell ref="AA33:AP33"/>
    <mergeCell ref="B34:E34"/>
    <mergeCell ref="B30:D30"/>
    <mergeCell ref="E30:Z30"/>
    <mergeCell ref="AA30:AC30"/>
    <mergeCell ref="AD30:AF30"/>
    <mergeCell ref="AG30:AH30"/>
    <mergeCell ref="AI30:AL30"/>
    <mergeCell ref="F34:L34"/>
    <mergeCell ref="M34:S34"/>
    <mergeCell ref="T34:X34"/>
    <mergeCell ref="AA34:AP34"/>
    <mergeCell ref="B35:E35"/>
    <mergeCell ref="F35:L35"/>
    <mergeCell ref="M35:S35"/>
    <mergeCell ref="T35:X35"/>
    <mergeCell ref="AM28:AP28"/>
    <mergeCell ref="B29:D29"/>
    <mergeCell ref="E29:Z29"/>
    <mergeCell ref="AA29:AC29"/>
    <mergeCell ref="AD29:AF29"/>
    <mergeCell ref="AG29:AH29"/>
    <mergeCell ref="AI29:AL29"/>
    <mergeCell ref="AM29:AP29"/>
    <mergeCell ref="B28:D28"/>
    <mergeCell ref="E28:Z28"/>
    <mergeCell ref="AA28:AC28"/>
    <mergeCell ref="AD28:AF28"/>
    <mergeCell ref="AG28:AH28"/>
    <mergeCell ref="AI28:AL28"/>
    <mergeCell ref="AM26:AP26"/>
    <mergeCell ref="B27:D27"/>
    <mergeCell ref="E27:Z27"/>
    <mergeCell ref="AA27:AC27"/>
    <mergeCell ref="AD27:AF27"/>
    <mergeCell ref="AG27:AH27"/>
    <mergeCell ref="AI27:AL27"/>
    <mergeCell ref="AM27:AP27"/>
    <mergeCell ref="B26:D26"/>
    <mergeCell ref="E26:Z26"/>
    <mergeCell ref="AA26:AC26"/>
    <mergeCell ref="AD26:AF26"/>
    <mergeCell ref="AG26:AH26"/>
    <mergeCell ref="AI26:AL26"/>
    <mergeCell ref="AM24:AP24"/>
    <mergeCell ref="B25:D25"/>
    <mergeCell ref="E25:Z25"/>
    <mergeCell ref="AA25:AC25"/>
    <mergeCell ref="AD25:AF25"/>
    <mergeCell ref="AG25:AH25"/>
    <mergeCell ref="AI25:AL25"/>
    <mergeCell ref="AM25:AP25"/>
    <mergeCell ref="B24:D24"/>
    <mergeCell ref="E24:Z24"/>
    <mergeCell ref="AA24:AC24"/>
    <mergeCell ref="AD24:AF24"/>
    <mergeCell ref="AG24:AH24"/>
    <mergeCell ref="AI24:AL24"/>
    <mergeCell ref="Y20:AA20"/>
    <mergeCell ref="AB20:AO20"/>
    <mergeCell ref="B21:E22"/>
    <mergeCell ref="F21:V22"/>
    <mergeCell ref="W21:W22"/>
    <mergeCell ref="Y21:AA21"/>
    <mergeCell ref="AB21:AO21"/>
    <mergeCell ref="Y22:AA22"/>
    <mergeCell ref="AB22:AO22"/>
    <mergeCell ref="F13:I15"/>
    <mergeCell ref="J13:K15"/>
    <mergeCell ref="AL14:AL19"/>
    <mergeCell ref="AB15:AK16"/>
    <mergeCell ref="B16:E19"/>
    <mergeCell ref="F16:V16"/>
    <mergeCell ref="W16:W19"/>
    <mergeCell ref="F17:V18"/>
    <mergeCell ref="AB17:AK18"/>
    <mergeCell ref="F19:V19"/>
    <mergeCell ref="AB19:AK19"/>
    <mergeCell ref="L13:N15"/>
    <mergeCell ref="O13:R15"/>
    <mergeCell ref="S13:W15"/>
    <mergeCell ref="AB13:AK13"/>
    <mergeCell ref="Y14:AA19"/>
    <mergeCell ref="AB14:AK14"/>
    <mergeCell ref="AL8:AL13"/>
    <mergeCell ref="B1:AP1"/>
    <mergeCell ref="B2:M3"/>
    <mergeCell ref="S2:T3"/>
    <mergeCell ref="V2:AA2"/>
    <mergeCell ref="AE2:AG3"/>
    <mergeCell ref="AH2:AO3"/>
    <mergeCell ref="AP2:AP3"/>
    <mergeCell ref="B4:O5"/>
    <mergeCell ref="Y5:AA7"/>
    <mergeCell ref="AB5:AK7"/>
    <mergeCell ref="AL5:AL7"/>
    <mergeCell ref="AM5:AP7"/>
    <mergeCell ref="B7:E9"/>
    <mergeCell ref="F7:M9"/>
    <mergeCell ref="O7:W9"/>
    <mergeCell ref="Y8:AA13"/>
    <mergeCell ref="AB8:AK8"/>
    <mergeCell ref="AM8:AP19"/>
    <mergeCell ref="AB9:AK10"/>
    <mergeCell ref="B10:E12"/>
    <mergeCell ref="F10:M12"/>
    <mergeCell ref="O10:W12"/>
    <mergeCell ref="AB11:AK12"/>
    <mergeCell ref="B13:E15"/>
  </mergeCells>
  <phoneticPr fontId="2"/>
  <dataValidations count="2">
    <dataValidation type="textLength" operator="lessThanOrEqual" allowBlank="1" showInputMessage="1" showErrorMessage="1" sqref="L13" xr:uid="{93701927-86CF-4B62-AA31-7AC28CE25246}">
      <formula1>3</formula1>
    </dataValidation>
    <dataValidation type="textLength" operator="equal" allowBlank="1" showInputMessage="1" showErrorMessage="1" sqref="F10" xr:uid="{96F551D0-35BF-459D-970E-6B7242A8D2CB}">
      <formula1>9</formula1>
    </dataValidation>
  </dataValidations>
  <printOptions horizontalCentered="1" verticalCentered="1"/>
  <pageMargins left="0.59055118110236227" right="0.39370078740157483" top="0.39370078740157483" bottom="0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0E3E-AFB9-44BB-A1B8-7B8ADDD55D76}">
  <sheetPr codeName="Sheet5"/>
  <dimension ref="A1:V353"/>
  <sheetViews>
    <sheetView topLeftCell="C1" workbookViewId="0">
      <selection activeCell="AE2" sqref="AE2:AL3"/>
    </sheetView>
  </sheetViews>
  <sheetFormatPr defaultColWidth="4.5" defaultRowHeight="18.75" x14ac:dyDescent="0.4"/>
  <cols>
    <col min="1" max="1" width="6.125" bestFit="1" customWidth="1"/>
    <col min="2" max="2" width="5.5" bestFit="1" customWidth="1"/>
    <col min="4" max="4" width="44" bestFit="1" customWidth="1"/>
    <col min="5" max="10" width="13.625" bestFit="1" customWidth="1"/>
    <col min="12" max="12" width="31.125" bestFit="1" customWidth="1"/>
    <col min="14" max="14" width="42.875" bestFit="1" customWidth="1"/>
    <col min="16" max="16" width="31.5" bestFit="1" customWidth="1"/>
    <col min="18" max="18" width="40.125" bestFit="1" customWidth="1"/>
    <col min="20" max="20" width="28.125" bestFit="1" customWidth="1"/>
    <col min="22" max="22" width="42.875" bestFit="1" customWidth="1"/>
  </cols>
  <sheetData>
    <row r="1" spans="1:22" x14ac:dyDescent="0.4"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L1" t="s">
        <v>112</v>
      </c>
      <c r="N1" t="s">
        <v>113</v>
      </c>
      <c r="P1" t="s">
        <v>114</v>
      </c>
      <c r="R1" t="s">
        <v>115</v>
      </c>
      <c r="T1" t="s">
        <v>116</v>
      </c>
      <c r="V1" t="s">
        <v>117</v>
      </c>
    </row>
    <row r="2" spans="1:22" x14ac:dyDescent="0.4">
      <c r="B2" t="s">
        <v>118</v>
      </c>
      <c r="D2" t="s">
        <v>119</v>
      </c>
      <c r="E2" t="s">
        <v>120</v>
      </c>
      <c r="F2" t="s">
        <v>120</v>
      </c>
      <c r="G2" t="s">
        <v>120</v>
      </c>
      <c r="H2" t="s">
        <v>120</v>
      </c>
      <c r="I2" t="s">
        <v>120</v>
      </c>
      <c r="J2" t="s">
        <v>120</v>
      </c>
      <c r="L2" t="s">
        <v>121</v>
      </c>
      <c r="N2" t="s">
        <v>121</v>
      </c>
      <c r="P2" t="s">
        <v>121</v>
      </c>
      <c r="R2" t="s">
        <v>121</v>
      </c>
      <c r="T2" t="s">
        <v>121</v>
      </c>
      <c r="V2" t="s">
        <v>121</v>
      </c>
    </row>
    <row r="3" spans="1:22" x14ac:dyDescent="0.4">
      <c r="A3" t="s">
        <v>112</v>
      </c>
      <c r="B3">
        <f>IF(入力フォーム!B20="","",入力フォーム!B20)</f>
        <v>45153</v>
      </c>
      <c r="D3" t="s">
        <v>122</v>
      </c>
      <c r="E3">
        <f>COUNTIF($D$3:D3,"*"&amp;$B$3&amp;"*")</f>
        <v>0</v>
      </c>
      <c r="F3">
        <f>COUNTIF($D$3:D3,"*"&amp;$B$4&amp;"*")</f>
        <v>0</v>
      </c>
      <c r="G3">
        <f>COUNTIF($D$3:D3,"*"&amp;$B$5&amp;"*")</f>
        <v>0</v>
      </c>
      <c r="H3">
        <f>COUNTIF($D$3:D3,"*"&amp;$B$6&amp;"*")</f>
        <v>1</v>
      </c>
      <c r="I3">
        <f>COUNTIF($D$3:D3,"*"&amp;$B$7&amp;"*")</f>
        <v>1</v>
      </c>
      <c r="J3">
        <f>COUNTIF($D$3:D3,"*"&amp;$B$8&amp;"*")</f>
        <v>1</v>
      </c>
      <c r="L3" t="str" cm="1">
        <f t="array" ref="L3">IFERROR(INDEX(D:D,MATCH(ROW(1:1),E:E,0),1),"")</f>
        <v/>
      </c>
      <c r="N3" t="str" cm="1">
        <f t="array" ref="N3">IFERROR(INDEX(D:D,MATCH(ROW(1:1),F:F,0),1),"")</f>
        <v/>
      </c>
      <c r="P3" t="str" cm="1">
        <f t="array" ref="P3">IFERROR(INDEX(D:D,MATCH(ROW(1:1),G:G,0),1),"")</f>
        <v/>
      </c>
      <c r="R3" t="str" cm="1">
        <f t="array" ref="R3">IFERROR(INDEX(D:D,MATCH(ROW(1:1),H:H,0),1),"")</f>
        <v>131313　準備/式祭典費･安全祈願</v>
      </c>
      <c r="T3" t="str" cm="1">
        <f t="array" ref="T3">IFERROR(INDEX(D:D,MATCH(ROW(1:1),I:I,0),1),"")</f>
        <v>131313　準備/式祭典費･安全祈願</v>
      </c>
      <c r="V3" t="str" cm="1">
        <f t="array" ref="V3">IFERROR(INDEX(D:D,MATCH(ROW(1:1),J:J,0),1),"")</f>
        <v>131313　準備/式祭典費･安全祈願</v>
      </c>
    </row>
    <row r="4" spans="1:22" x14ac:dyDescent="0.4">
      <c r="A4" t="s">
        <v>113</v>
      </c>
      <c r="B4">
        <f>IF(入力フォーム!B21="","",入力フォーム!B21)</f>
        <v>45169</v>
      </c>
      <c r="D4" t="s">
        <v>123</v>
      </c>
      <c r="E4">
        <f>COUNTIF($D$3:D4,"*"&amp;$B$3&amp;"*")</f>
        <v>0</v>
      </c>
      <c r="F4">
        <f>COUNTIF($D$3:D4,"*"&amp;$B$4&amp;"*")</f>
        <v>0</v>
      </c>
      <c r="G4">
        <f>COUNTIF($D$3:D4,"*"&amp;$B$5&amp;"*")</f>
        <v>0</v>
      </c>
      <c r="H4">
        <f>COUNTIF($D$3:D4,"*"&amp;$B$6&amp;"*")</f>
        <v>2</v>
      </c>
      <c r="I4">
        <f>COUNTIF($D$3:D4,"*"&amp;$B$7&amp;"*")</f>
        <v>2</v>
      </c>
      <c r="J4">
        <f>COUNTIF($D$3:D4,"*"&amp;$B$8&amp;"*")</f>
        <v>2</v>
      </c>
      <c r="L4" t="str" cm="1">
        <f t="array" ref="L4">IFERROR(INDEX(D:D,MATCH(ROW(2:2),E:E,0),1),"")</f>
        <v/>
      </c>
      <c r="N4" t="str" cm="1">
        <f t="array" ref="N4">IFERROR(INDEX(D:D,MATCH(ROW(2:2),F:F,0),1),"")</f>
        <v/>
      </c>
      <c r="P4" t="str" cm="1">
        <f t="array" ref="P4">IFERROR(INDEX(D:D,MATCH(ROW(2:2),G:G,0),1),"")</f>
        <v/>
      </c>
      <c r="R4" t="str" cm="1">
        <f t="array" ref="R4">IFERROR(INDEX(D:D,MATCH(ROW(2:2),H:H,0),1),"")</f>
        <v>131316　準備/仮設電気引込</v>
      </c>
      <c r="T4" t="str" cm="1">
        <f t="array" ref="T4">IFERROR(INDEX(D:D,MATCH(ROW(2:2),I:I,0),1),"")</f>
        <v>131316　準備/仮設電気引込</v>
      </c>
      <c r="V4" t="str" cm="1">
        <f t="array" ref="V4">IFERROR(INDEX(D:D,MATCH(ROW(2:2),J:J,0),1),"")</f>
        <v>131316　準備/仮設電気引込</v>
      </c>
    </row>
    <row r="5" spans="1:22" x14ac:dyDescent="0.4">
      <c r="A5" t="s">
        <v>114</v>
      </c>
      <c r="B5">
        <f>IF(入力フォーム!B22="","",入力フォーム!B22)</f>
        <v>45174</v>
      </c>
      <c r="D5" t="s">
        <v>124</v>
      </c>
      <c r="E5">
        <f>COUNTIF($D$3:D5,"*"&amp;$B$3&amp;"*")</f>
        <v>0</v>
      </c>
      <c r="F5">
        <f>COUNTIF($D$3:D5,"*"&amp;$B$4&amp;"*")</f>
        <v>0</v>
      </c>
      <c r="G5">
        <f>COUNTIF($D$3:D5,"*"&amp;$B$5&amp;"*")</f>
        <v>0</v>
      </c>
      <c r="H5">
        <f>COUNTIF($D$3:D5,"*"&amp;$B$6&amp;"*")</f>
        <v>3</v>
      </c>
      <c r="I5">
        <f>COUNTIF($D$3:D5,"*"&amp;$B$7&amp;"*")</f>
        <v>3</v>
      </c>
      <c r="J5">
        <f>COUNTIF($D$3:D5,"*"&amp;$B$8&amp;"*")</f>
        <v>3</v>
      </c>
      <c r="L5" t="str" cm="1">
        <f t="array" ref="L5">IFERROR(INDEX(D:D,MATCH(ROW(3:3),E:E,0),1),"")</f>
        <v/>
      </c>
      <c r="N5" t="str" cm="1">
        <f t="array" ref="N5">IFERROR(INDEX(D:D,MATCH(ROW(3:3),F:F,0),1),"")</f>
        <v/>
      </c>
      <c r="P5" t="str" cm="1">
        <f t="array" ref="P5">IFERROR(INDEX(D:D,MATCH(ROW(3:3),G:G,0),1),"")</f>
        <v/>
      </c>
      <c r="R5" t="str" cm="1">
        <f t="array" ref="R5">IFERROR(INDEX(D:D,MATCH(ROW(3:3),H:H,0),1),"")</f>
        <v>131319　準備/仮設水道引込</v>
      </c>
      <c r="T5" t="str" cm="1">
        <f t="array" ref="T5">IFERROR(INDEX(D:D,MATCH(ROW(3:3),I:I,0),1),"")</f>
        <v>131319　準備/仮設水道引込</v>
      </c>
      <c r="V5" t="str" cm="1">
        <f t="array" ref="V5">IFERROR(INDEX(D:D,MATCH(ROW(3:3),J:J,0),1),"")</f>
        <v>131319　準備/仮設水道引込</v>
      </c>
    </row>
    <row r="6" spans="1:22" x14ac:dyDescent="0.4">
      <c r="A6" t="s">
        <v>115</v>
      </c>
      <c r="B6" t="str">
        <f>IF(入力フォーム!B23="","",入力フォーム!B23)</f>
        <v/>
      </c>
      <c r="D6" t="s">
        <v>125</v>
      </c>
      <c r="E6">
        <f>COUNTIF($D$3:D6,"*"&amp;$B$3&amp;"*")</f>
        <v>0</v>
      </c>
      <c r="F6">
        <f>COUNTIF($D$3:D6,"*"&amp;$B$4&amp;"*")</f>
        <v>0</v>
      </c>
      <c r="G6">
        <f>COUNTIF($D$3:D6,"*"&amp;$B$5&amp;"*")</f>
        <v>0</v>
      </c>
      <c r="H6">
        <f>COUNTIF($D$3:D6,"*"&amp;$B$6&amp;"*")</f>
        <v>4</v>
      </c>
      <c r="I6">
        <f>COUNTIF($D$3:D6,"*"&amp;$B$7&amp;"*")</f>
        <v>4</v>
      </c>
      <c r="J6">
        <f>COUNTIF($D$3:D6,"*"&amp;$B$8&amp;"*")</f>
        <v>4</v>
      </c>
      <c r="L6" t="str" cm="1">
        <f t="array" ref="L6">IFERROR(INDEX(D:D,MATCH(ROW(4:4),E:E,0),1),"")</f>
        <v/>
      </c>
      <c r="N6" t="str" cm="1">
        <f t="array" ref="N6">IFERROR(INDEX(D:D,MATCH(ROW(4:4),F:F,0),1),"")</f>
        <v/>
      </c>
      <c r="P6" t="str" cm="1">
        <f t="array" ref="P6">IFERROR(INDEX(D:D,MATCH(ROW(4:4),G:G,0),1),"")</f>
        <v/>
      </c>
      <c r="R6" t="str" cm="1">
        <f t="array" ref="R6">IFERROR(INDEX(D:D,MATCH(ROW(4:4),H:H,0),1),"")</f>
        <v>131322　準備/試掘費用</v>
      </c>
      <c r="T6" t="str" cm="1">
        <f t="array" ref="T6">IFERROR(INDEX(D:D,MATCH(ROW(4:4),I:I,0),1),"")</f>
        <v>131322　準備/試掘費用</v>
      </c>
      <c r="V6" t="str" cm="1">
        <f t="array" ref="V6">IFERROR(INDEX(D:D,MATCH(ROW(4:4),J:J,0),1),"")</f>
        <v>131322　準備/試掘費用</v>
      </c>
    </row>
    <row r="7" spans="1:22" x14ac:dyDescent="0.4">
      <c r="A7" t="s">
        <v>116</v>
      </c>
      <c r="B7" t="str">
        <f>IF(入力フォーム!B24="","",入力フォーム!B24)</f>
        <v/>
      </c>
      <c r="D7" t="s">
        <v>126</v>
      </c>
      <c r="E7">
        <f>COUNTIF($D$3:D7,"*"&amp;$B$3&amp;"*")</f>
        <v>0</v>
      </c>
      <c r="F7">
        <f>COUNTIF($D$3:D7,"*"&amp;$B$4&amp;"*")</f>
        <v>0</v>
      </c>
      <c r="G7">
        <f>COUNTIF($D$3:D7,"*"&amp;$B$5&amp;"*")</f>
        <v>0</v>
      </c>
      <c r="H7">
        <f>COUNTIF($D$3:D7,"*"&amp;$B$6&amp;"*")</f>
        <v>5</v>
      </c>
      <c r="I7">
        <f>COUNTIF($D$3:D7,"*"&amp;$B$7&amp;"*")</f>
        <v>5</v>
      </c>
      <c r="J7">
        <f>COUNTIF($D$3:D7,"*"&amp;$B$8&amp;"*")</f>
        <v>5</v>
      </c>
      <c r="L7" t="str" cm="1">
        <f t="array" ref="L7">IFERROR(INDEX(D:D,MATCH(ROW(5:5),E:E,0),1),"")</f>
        <v/>
      </c>
      <c r="N7" t="str" cm="1">
        <f t="array" ref="N7">IFERROR(INDEX(D:D,MATCH(ROW(5:5),F:F,0),1),"")</f>
        <v/>
      </c>
      <c r="P7" t="str" cm="1">
        <f t="array" ref="P7">IFERROR(INDEX(D:D,MATCH(ROW(5:5),G:G,0),1),"")</f>
        <v/>
      </c>
      <c r="R7" t="str" cm="1">
        <f t="array" ref="R7">IFERROR(INDEX(D:D,MATCH(ROW(5:5),H:H,0),1),"")</f>
        <v>131325　準備/整地費</v>
      </c>
      <c r="T7" t="str" cm="1">
        <f t="array" ref="T7">IFERROR(INDEX(D:D,MATCH(ROW(5:5),I:I,0),1),"")</f>
        <v>131325　準備/整地費</v>
      </c>
      <c r="V7" t="str" cm="1">
        <f t="array" ref="V7">IFERROR(INDEX(D:D,MATCH(ROW(5:5),J:J,0),1),"")</f>
        <v>131325　準備/整地費</v>
      </c>
    </row>
    <row r="8" spans="1:22" x14ac:dyDescent="0.4">
      <c r="A8" t="s">
        <v>117</v>
      </c>
      <c r="B8" t="str">
        <f>IF(入力フォーム!B25="","",入力フォーム!B25)</f>
        <v/>
      </c>
      <c r="D8" t="s">
        <v>127</v>
      </c>
      <c r="E8">
        <f>COUNTIF($D$3:D8,"*"&amp;$B$3&amp;"*")</f>
        <v>0</v>
      </c>
      <c r="F8">
        <f>COUNTIF($D$3:D8,"*"&amp;$B$4&amp;"*")</f>
        <v>0</v>
      </c>
      <c r="G8">
        <f>COUNTIF($D$3:D8,"*"&amp;$B$5&amp;"*")</f>
        <v>0</v>
      </c>
      <c r="H8">
        <f>COUNTIF($D$3:D8,"*"&amp;$B$6&amp;"*")</f>
        <v>6</v>
      </c>
      <c r="I8">
        <f>COUNTIF($D$3:D8,"*"&amp;$B$7&amp;"*")</f>
        <v>6</v>
      </c>
      <c r="J8">
        <f>COUNTIF($D$3:D8,"*"&amp;$B$8&amp;"*")</f>
        <v>6</v>
      </c>
      <c r="L8" t="str" cm="1">
        <f t="array" ref="L8">IFERROR(INDEX(D:D,MATCH(ROW(6:6),E:E,0),1),"")</f>
        <v/>
      </c>
      <c r="N8" t="str" cm="1">
        <f t="array" ref="N8">IFERROR(INDEX(D:D,MATCH(ROW(6:6),F:F,0),1),"")</f>
        <v/>
      </c>
      <c r="P8" t="str" cm="1">
        <f t="array" ref="P8">IFERROR(INDEX(D:D,MATCH(ROW(6:6),G:G,0),1),"")</f>
        <v/>
      </c>
      <c r="R8" t="str" cm="1">
        <f t="array" ref="R8">IFERROR(INDEX(D:D,MATCH(ROW(6:6),H:H,0),1),"")</f>
        <v>131328　準備/家屋調査(事前)</v>
      </c>
      <c r="T8" t="str" cm="1">
        <f t="array" ref="T8">IFERROR(INDEX(D:D,MATCH(ROW(6:6),I:I,0),1),"")</f>
        <v>131328　準備/家屋調査(事前)</v>
      </c>
      <c r="V8" t="str" cm="1">
        <f t="array" ref="V8">IFERROR(INDEX(D:D,MATCH(ROW(6:6),J:J,0),1),"")</f>
        <v>131328　準備/家屋調査(事前)</v>
      </c>
    </row>
    <row r="9" spans="1:22" x14ac:dyDescent="0.4">
      <c r="D9" t="s">
        <v>128</v>
      </c>
      <c r="E9">
        <f>COUNTIF($D$3:D9,"*"&amp;$B$3&amp;"*")</f>
        <v>0</v>
      </c>
      <c r="F9">
        <f>COUNTIF($D$3:D9,"*"&amp;$B$4&amp;"*")</f>
        <v>0</v>
      </c>
      <c r="G9">
        <f>COUNTIF($D$3:D9,"*"&amp;$B$5&amp;"*")</f>
        <v>0</v>
      </c>
      <c r="H9">
        <f>COUNTIF($D$3:D9,"*"&amp;$B$6&amp;"*")</f>
        <v>7</v>
      </c>
      <c r="I9">
        <f>COUNTIF($D$3:D9,"*"&amp;$B$7&amp;"*")</f>
        <v>7</v>
      </c>
      <c r="J9">
        <f>COUNTIF($D$3:D9,"*"&amp;$B$8&amp;"*")</f>
        <v>7</v>
      </c>
      <c r="L9" t="str" cm="1">
        <f t="array" ref="L9">IFERROR(INDEX(D:D,MATCH(ROW(7:7),E:E,0),1),"")</f>
        <v/>
      </c>
      <c r="N9" t="str" cm="1">
        <f t="array" ref="N9">IFERROR(INDEX(D:D,MATCH(ROW(7:7),F:F,0),1),"")</f>
        <v/>
      </c>
      <c r="P9" t="str" cm="1">
        <f t="array" ref="P9">IFERROR(INDEX(D:D,MATCH(ROW(7:7),G:G,0),1),"")</f>
        <v/>
      </c>
      <c r="R9" t="str" cm="1">
        <f t="array" ref="R9">IFERROR(INDEX(D:D,MATCH(ROW(7:7),H:H,0),1),"")</f>
        <v>131331　準備/家屋調査(事後)</v>
      </c>
      <c r="T9" t="str" cm="1">
        <f t="array" ref="T9">IFERROR(INDEX(D:D,MATCH(ROW(7:7),I:I,0),1),"")</f>
        <v>131331　準備/家屋調査(事後)</v>
      </c>
      <c r="V9" t="str" cm="1">
        <f t="array" ref="V9">IFERROR(INDEX(D:D,MATCH(ROW(7:7),J:J,0),1),"")</f>
        <v>131331　準備/家屋調査(事後)</v>
      </c>
    </row>
    <row r="10" spans="1:22" x14ac:dyDescent="0.4">
      <c r="D10" t="s">
        <v>129</v>
      </c>
      <c r="E10">
        <f>COUNTIF($D$3:D10,"*"&amp;$B$3&amp;"*")</f>
        <v>0</v>
      </c>
      <c r="F10">
        <f>COUNTIF($D$3:D10,"*"&amp;$B$4&amp;"*")</f>
        <v>0</v>
      </c>
      <c r="G10">
        <f>COUNTIF($D$3:D10,"*"&amp;$B$5&amp;"*")</f>
        <v>0</v>
      </c>
      <c r="H10">
        <f>COUNTIF($D$3:D10,"*"&amp;$B$6&amp;"*")</f>
        <v>8</v>
      </c>
      <c r="I10">
        <f>COUNTIF($D$3:D10,"*"&amp;$B$7&amp;"*")</f>
        <v>8</v>
      </c>
      <c r="J10">
        <f>COUNTIF($D$3:D10,"*"&amp;$B$8&amp;"*")</f>
        <v>8</v>
      </c>
      <c r="L10" t="str" cm="1">
        <f t="array" ref="L10">IFERROR(INDEX(D:D,MATCH(ROW(8:8),E:E,0),1),"")</f>
        <v/>
      </c>
      <c r="N10" t="str" cm="1">
        <f t="array" ref="N10">IFERROR(INDEX(D:D,MATCH(ROW(8:8),F:F,0),1),"")</f>
        <v/>
      </c>
      <c r="P10" t="str" cm="1">
        <f t="array" ref="P10">IFERROR(INDEX(D:D,MATCH(ROW(8:8),G:G,0),1),"")</f>
        <v/>
      </c>
      <c r="R10" t="str" cm="1">
        <f t="array" ref="R10">IFERROR(INDEX(D:D,MATCH(ROW(8:8),H:H,0),1),"")</f>
        <v>131334　準備/仮設乗り入れ口</v>
      </c>
      <c r="T10" t="str" cm="1">
        <f t="array" ref="T10">IFERROR(INDEX(D:D,MATCH(ROW(8:8),I:I,0),1),"")</f>
        <v>131334　準備/仮設乗り入れ口</v>
      </c>
      <c r="V10" t="str" cm="1">
        <f t="array" ref="V10">IFERROR(INDEX(D:D,MATCH(ROW(8:8),J:J,0),1),"")</f>
        <v>131334　準備/仮設乗り入れ口</v>
      </c>
    </row>
    <row r="11" spans="1:22" x14ac:dyDescent="0.4">
      <c r="D11" t="s">
        <v>130</v>
      </c>
      <c r="E11">
        <f>COUNTIF($D$3:D11,"*"&amp;$B$3&amp;"*")</f>
        <v>0</v>
      </c>
      <c r="F11">
        <f>COUNTIF($D$3:D11,"*"&amp;$B$4&amp;"*")</f>
        <v>0</v>
      </c>
      <c r="G11">
        <f>COUNTIF($D$3:D11,"*"&amp;$B$5&amp;"*")</f>
        <v>0</v>
      </c>
      <c r="H11">
        <f>COUNTIF($D$3:D11,"*"&amp;$B$6&amp;"*")</f>
        <v>9</v>
      </c>
      <c r="I11">
        <f>COUNTIF($D$3:D11,"*"&amp;$B$7&amp;"*")</f>
        <v>9</v>
      </c>
      <c r="J11">
        <f>COUNTIF($D$3:D11,"*"&amp;$B$8&amp;"*")</f>
        <v>9</v>
      </c>
      <c r="L11" t="str" cm="1">
        <f t="array" ref="L11">IFERROR(INDEX(D:D,MATCH(ROW(9:9),E:E,0),1),"")</f>
        <v/>
      </c>
      <c r="N11" t="str" cm="1">
        <f t="array" ref="N11">IFERROR(INDEX(D:D,MATCH(ROW(9:9),F:F,0),1),"")</f>
        <v/>
      </c>
      <c r="P11" t="str" cm="1">
        <f t="array" ref="P11">IFERROR(INDEX(D:D,MATCH(ROW(9:9),G:G,0),1),"")</f>
        <v/>
      </c>
      <c r="R11" t="str" cm="1">
        <f t="array" ref="R11">IFERROR(INDEX(D:D,MATCH(ROW(9:9),H:H,0),1),"")</f>
        <v>131337　準備/万能板看板ｼｰﾄ</v>
      </c>
      <c r="T11" t="str" cm="1">
        <f t="array" ref="T11">IFERROR(INDEX(D:D,MATCH(ROW(9:9),I:I,0),1),"")</f>
        <v>131337　準備/万能板看板ｼｰﾄ</v>
      </c>
      <c r="V11" t="str" cm="1">
        <f t="array" ref="V11">IFERROR(INDEX(D:D,MATCH(ROW(9:9),J:J,0),1),"")</f>
        <v>131337　準備/万能板看板ｼｰﾄ</v>
      </c>
    </row>
    <row r="12" spans="1:22" x14ac:dyDescent="0.4">
      <c r="D12" t="s">
        <v>131</v>
      </c>
      <c r="E12">
        <f>COUNTIF($D$3:D12,"*"&amp;$B$3&amp;"*")</f>
        <v>0</v>
      </c>
      <c r="F12">
        <f>COUNTIF($D$3:D12,"*"&amp;$B$4&amp;"*")</f>
        <v>0</v>
      </c>
      <c r="G12">
        <f>COUNTIF($D$3:D12,"*"&amp;$B$5&amp;"*")</f>
        <v>0</v>
      </c>
      <c r="H12">
        <f>COUNTIF($D$3:D12,"*"&amp;$B$6&amp;"*")</f>
        <v>10</v>
      </c>
      <c r="I12">
        <f>COUNTIF($D$3:D12,"*"&amp;$B$7&amp;"*")</f>
        <v>10</v>
      </c>
      <c r="J12">
        <f>COUNTIF($D$3:D12,"*"&amp;$B$8&amp;"*")</f>
        <v>10</v>
      </c>
      <c r="L12" t="str" cm="1">
        <f t="array" ref="L12">IFERROR(INDEX(D:D,MATCH(ROW(10:10),E:E,0),1),"")</f>
        <v/>
      </c>
      <c r="N12" t="str" cm="1">
        <f t="array" ref="N12">IFERROR(INDEX(D:D,MATCH(ROW(10:10),F:F,0),1),"")</f>
        <v/>
      </c>
      <c r="P12" t="str" cm="1">
        <f t="array" ref="P12">IFERROR(INDEX(D:D,MATCH(ROW(10:10),G:G,0),1),"")</f>
        <v/>
      </c>
      <c r="R12" t="str" cm="1">
        <f t="array" ref="R12">IFERROR(INDEX(D:D,MATCH(ROW(10:10),H:H,0),1),"")</f>
        <v>131340　準備/万能板看板ｼｰﾄ申請費</v>
      </c>
      <c r="T12" t="str" cm="1">
        <f t="array" ref="T12">IFERROR(INDEX(D:D,MATCH(ROW(10:10),I:I,0),1),"")</f>
        <v>131340　準備/万能板看板ｼｰﾄ申請費</v>
      </c>
      <c r="V12" t="str" cm="1">
        <f t="array" ref="V12">IFERROR(INDEX(D:D,MATCH(ROW(10:10),J:J,0),1),"")</f>
        <v>131340　準備/万能板看板ｼｰﾄ申請費</v>
      </c>
    </row>
    <row r="13" spans="1:22" x14ac:dyDescent="0.4">
      <c r="D13" t="s">
        <v>132</v>
      </c>
      <c r="E13">
        <f>COUNTIF($D$3:D13,"*"&amp;$B$3&amp;"*")</f>
        <v>0</v>
      </c>
      <c r="F13">
        <f>COUNTIF($D$3:D13,"*"&amp;$B$4&amp;"*")</f>
        <v>0</v>
      </c>
      <c r="G13">
        <f>COUNTIF($D$3:D13,"*"&amp;$B$5&amp;"*")</f>
        <v>0</v>
      </c>
      <c r="H13">
        <f>COUNTIF($D$3:D13,"*"&amp;$B$6&amp;"*")</f>
        <v>11</v>
      </c>
      <c r="I13">
        <f>COUNTIF($D$3:D13,"*"&amp;$B$7&amp;"*")</f>
        <v>11</v>
      </c>
      <c r="J13">
        <f>COUNTIF($D$3:D13,"*"&amp;$B$8&amp;"*")</f>
        <v>11</v>
      </c>
      <c r="L13" t="str" cm="1">
        <f t="array" ref="L13">IFERROR(INDEX(D:D,MATCH(ROW(11:11),E:E,0),1),"")</f>
        <v/>
      </c>
      <c r="N13" t="str" cm="1">
        <f t="array" ref="N13">IFERROR(INDEX(D:D,MATCH(ROW(11:11),F:F,0),1),"")</f>
        <v/>
      </c>
      <c r="P13" t="str" cm="1">
        <f t="array" ref="P13">IFERROR(INDEX(D:D,MATCH(ROW(11:11),G:G,0),1),"")</f>
        <v/>
      </c>
      <c r="R13" t="str" cm="1">
        <f t="array" ref="R13">IFERROR(INDEX(D:D,MATCH(ROW(11:11),H:H,0),1),"")</f>
        <v>131343　準備/地盤改良工事</v>
      </c>
      <c r="T13" t="str" cm="1">
        <f t="array" ref="T13">IFERROR(INDEX(D:D,MATCH(ROW(11:11),I:I,0),1),"")</f>
        <v>131343　準備/地盤改良工事</v>
      </c>
      <c r="V13" t="str" cm="1">
        <f t="array" ref="V13">IFERROR(INDEX(D:D,MATCH(ROW(11:11),J:J,0),1),"")</f>
        <v>131343　準備/地盤改良工事</v>
      </c>
    </row>
    <row r="14" spans="1:22" x14ac:dyDescent="0.4">
      <c r="D14" t="s">
        <v>133</v>
      </c>
      <c r="E14">
        <f>COUNTIF($D$3:D14,"*"&amp;$B$3&amp;"*")</f>
        <v>0</v>
      </c>
      <c r="F14">
        <f>COUNTIF($D$3:D14,"*"&amp;$B$4&amp;"*")</f>
        <v>0</v>
      </c>
      <c r="G14">
        <f>COUNTIF($D$3:D14,"*"&amp;$B$5&amp;"*")</f>
        <v>0</v>
      </c>
      <c r="H14">
        <f>COUNTIF($D$3:D14,"*"&amp;$B$6&amp;"*")</f>
        <v>12</v>
      </c>
      <c r="I14">
        <f>COUNTIF($D$3:D14,"*"&amp;$B$7&amp;"*")</f>
        <v>12</v>
      </c>
      <c r="J14">
        <f>COUNTIF($D$3:D14,"*"&amp;$B$8&amp;"*")</f>
        <v>12</v>
      </c>
      <c r="L14" t="str" cm="1">
        <f t="array" ref="L14">IFERROR(INDEX(D:D,MATCH(ROW(12:12),E:E,0),1),"")</f>
        <v/>
      </c>
      <c r="N14" t="str" cm="1">
        <f t="array" ref="N14">IFERROR(INDEX(D:D,MATCH(ROW(12:12),F:F,0),1),"")</f>
        <v/>
      </c>
      <c r="P14" t="str" cm="1">
        <f t="array" ref="P14">IFERROR(INDEX(D:D,MATCH(ROW(12:12),G:G,0),1),"")</f>
        <v/>
      </c>
      <c r="R14" t="str" cm="1">
        <f t="array" ref="R14">IFERROR(INDEX(D:D,MATCH(ROW(12:12),H:H,0),1),"")</f>
        <v>131346　準備/境界確認</v>
      </c>
      <c r="T14" t="str" cm="1">
        <f t="array" ref="T14">IFERROR(INDEX(D:D,MATCH(ROW(12:12),I:I,0),1),"")</f>
        <v>131346　準備/境界確認</v>
      </c>
      <c r="V14" t="str" cm="1">
        <f t="array" ref="V14">IFERROR(INDEX(D:D,MATCH(ROW(12:12),J:J,0),1),"")</f>
        <v>131346　準備/境界確認</v>
      </c>
    </row>
    <row r="15" spans="1:22" x14ac:dyDescent="0.4">
      <c r="D15" t="s">
        <v>134</v>
      </c>
      <c r="E15">
        <f>COUNTIF($D$3:D15,"*"&amp;$B$3&amp;"*")</f>
        <v>0</v>
      </c>
      <c r="F15">
        <f>COUNTIF($D$3:D15,"*"&amp;$B$4&amp;"*")</f>
        <v>0</v>
      </c>
      <c r="G15">
        <f>COUNTIF($D$3:D15,"*"&amp;$B$5&amp;"*")</f>
        <v>0</v>
      </c>
      <c r="H15">
        <f>COUNTIF($D$3:D15,"*"&amp;$B$6&amp;"*")</f>
        <v>13</v>
      </c>
      <c r="I15">
        <f>COUNTIF($D$3:D15,"*"&amp;$B$7&amp;"*")</f>
        <v>13</v>
      </c>
      <c r="J15">
        <f>COUNTIF($D$3:D15,"*"&amp;$B$8&amp;"*")</f>
        <v>13</v>
      </c>
      <c r="L15" t="str" cm="1">
        <f t="array" ref="L15">IFERROR(INDEX(D:D,MATCH(ROW(13:13),E:E,0),1),"")</f>
        <v/>
      </c>
      <c r="N15" t="str" cm="1">
        <f t="array" ref="N15">IFERROR(INDEX(D:D,MATCH(ROW(13:13),F:F,0),1),"")</f>
        <v/>
      </c>
      <c r="P15" t="str" cm="1">
        <f t="array" ref="P15">IFERROR(INDEX(D:D,MATCH(ROW(13:13),G:G,0),1),"")</f>
        <v/>
      </c>
      <c r="R15" t="str" cm="1">
        <f t="array" ref="R15">IFERROR(INDEX(D:D,MATCH(ROW(13:13),H:H,0),1),"")</f>
        <v>131349　準備/土壌調査費</v>
      </c>
      <c r="T15" t="str" cm="1">
        <f t="array" ref="T15">IFERROR(INDEX(D:D,MATCH(ROW(13:13),I:I,0),1),"")</f>
        <v>131349　準備/土壌調査費</v>
      </c>
      <c r="V15" t="str" cm="1">
        <f t="array" ref="V15">IFERROR(INDEX(D:D,MATCH(ROW(13:13),J:J,0),1),"")</f>
        <v>131349　準備/土壌調査費</v>
      </c>
    </row>
    <row r="16" spans="1:22" x14ac:dyDescent="0.4">
      <c r="D16" t="s">
        <v>135</v>
      </c>
      <c r="E16">
        <f>COUNTIF($D$3:D16,"*"&amp;$B$3&amp;"*")</f>
        <v>0</v>
      </c>
      <c r="F16">
        <f>COUNTIF($D$3:D16,"*"&amp;$B$4&amp;"*")</f>
        <v>0</v>
      </c>
      <c r="G16">
        <f>COUNTIF($D$3:D16,"*"&amp;$B$5&amp;"*")</f>
        <v>0</v>
      </c>
      <c r="H16">
        <f>COUNTIF($D$3:D16,"*"&amp;$B$6&amp;"*")</f>
        <v>14</v>
      </c>
      <c r="I16">
        <f>COUNTIF($D$3:D16,"*"&amp;$B$7&amp;"*")</f>
        <v>14</v>
      </c>
      <c r="J16">
        <f>COUNTIF($D$3:D16,"*"&amp;$B$8&amp;"*")</f>
        <v>14</v>
      </c>
      <c r="L16" t="str" cm="1">
        <f t="array" ref="L16">IFERROR(INDEX(D:D,MATCH(ROW(14:14),E:E,0),1),"")</f>
        <v/>
      </c>
      <c r="N16" t="str" cm="1">
        <f t="array" ref="N16">IFERROR(INDEX(D:D,MATCH(ROW(14:14),F:F,0),1),"")</f>
        <v/>
      </c>
      <c r="P16" t="str" cm="1">
        <f t="array" ref="P16">IFERROR(INDEX(D:D,MATCH(ROW(14:14),G:G,0),1),"")</f>
        <v/>
      </c>
      <c r="R16" t="str" cm="1">
        <f t="array" ref="R16">IFERROR(INDEX(D:D,MATCH(ROW(14:14),H:H,0),1),"")</f>
        <v>131352　準備/植樹移植復旧･撤去費</v>
      </c>
      <c r="T16" t="str" cm="1">
        <f t="array" ref="T16">IFERROR(INDEX(D:D,MATCH(ROW(14:14),I:I,0),1),"")</f>
        <v>131352　準備/植樹移植復旧･撤去費</v>
      </c>
      <c r="V16" t="str" cm="1">
        <f t="array" ref="V16">IFERROR(INDEX(D:D,MATCH(ROW(14:14),J:J,0),1),"")</f>
        <v>131352　準備/植樹移植復旧･撤去費</v>
      </c>
    </row>
    <row r="17" spans="4:22" x14ac:dyDescent="0.4">
      <c r="D17" t="s">
        <v>136</v>
      </c>
      <c r="E17">
        <f>COUNTIF($D$3:D17,"*"&amp;$B$3&amp;"*")</f>
        <v>0</v>
      </c>
      <c r="F17">
        <f>COUNTIF($D$3:D17,"*"&amp;$B$4&amp;"*")</f>
        <v>0</v>
      </c>
      <c r="G17">
        <f>COUNTIF($D$3:D17,"*"&amp;$B$5&amp;"*")</f>
        <v>0</v>
      </c>
      <c r="H17">
        <f>COUNTIF($D$3:D17,"*"&amp;$B$6&amp;"*")</f>
        <v>15</v>
      </c>
      <c r="I17">
        <f>COUNTIF($D$3:D17,"*"&amp;$B$7&amp;"*")</f>
        <v>15</v>
      </c>
      <c r="J17">
        <f>COUNTIF($D$3:D17,"*"&amp;$B$8&amp;"*")</f>
        <v>15</v>
      </c>
      <c r="L17" t="str" cm="1">
        <f t="array" ref="L17">IFERROR(INDEX(D:D,MATCH(ROW(15:15),E:E,0),1),"")</f>
        <v/>
      </c>
      <c r="N17" t="str" cm="1">
        <f t="array" ref="N17">IFERROR(INDEX(D:D,MATCH(ROW(15:15),F:F,0),1),"")</f>
        <v/>
      </c>
      <c r="P17" t="str" cm="1">
        <f t="array" ref="P17">IFERROR(INDEX(D:D,MATCH(ROW(15:15),G:G,0),1),"")</f>
        <v/>
      </c>
      <c r="R17" t="str" cm="1">
        <f t="array" ref="R17">IFERROR(INDEX(D:D,MATCH(ROW(15:15),H:H,0),1),"")</f>
        <v>131355　準備/設計図書製本</v>
      </c>
      <c r="T17" t="str" cm="1">
        <f t="array" ref="T17">IFERROR(INDEX(D:D,MATCH(ROW(15:15),I:I,0),1),"")</f>
        <v>131355　準備/設計図書製本</v>
      </c>
      <c r="V17" t="str" cm="1">
        <f t="array" ref="V17">IFERROR(INDEX(D:D,MATCH(ROW(15:15),J:J,0),1),"")</f>
        <v>131355　準備/設計図書製本</v>
      </c>
    </row>
    <row r="18" spans="4:22" x14ac:dyDescent="0.4">
      <c r="D18" t="s">
        <v>137</v>
      </c>
      <c r="E18">
        <f>COUNTIF($D$3:D18,"*"&amp;$B$3&amp;"*")</f>
        <v>0</v>
      </c>
      <c r="F18">
        <f>COUNTIF($D$3:D18,"*"&amp;$B$4&amp;"*")</f>
        <v>0</v>
      </c>
      <c r="G18">
        <f>COUNTIF($D$3:D18,"*"&amp;$B$5&amp;"*")</f>
        <v>0</v>
      </c>
      <c r="H18">
        <f>COUNTIF($D$3:D18,"*"&amp;$B$6&amp;"*")</f>
        <v>16</v>
      </c>
      <c r="I18">
        <f>COUNTIF($D$3:D18,"*"&amp;$B$7&amp;"*")</f>
        <v>16</v>
      </c>
      <c r="J18">
        <f>COUNTIF($D$3:D18,"*"&amp;$B$8&amp;"*")</f>
        <v>16</v>
      </c>
      <c r="L18" t="str" cm="1">
        <f t="array" ref="L18">IFERROR(INDEX(D:D,MATCH(ROW(16:16),E:E,0),1),"")</f>
        <v/>
      </c>
      <c r="N18" t="str" cm="1">
        <f t="array" ref="N18">IFERROR(INDEX(D:D,MATCH(ROW(16:16),F:F,0),1),"")</f>
        <v/>
      </c>
      <c r="P18" t="str" cm="1">
        <f t="array" ref="P18">IFERROR(INDEX(D:D,MATCH(ROW(16:16),G:G,0),1),"")</f>
        <v/>
      </c>
      <c r="R18" t="str" cm="1">
        <f t="array" ref="R18">IFERROR(INDEX(D:D,MATCH(ROW(16:16),H:H,0),1),"")</f>
        <v>131395　準備/その他</v>
      </c>
      <c r="T18" t="str" cm="1">
        <f t="array" ref="T18">IFERROR(INDEX(D:D,MATCH(ROW(16:16),I:I,0),1),"")</f>
        <v>131395　準備/その他</v>
      </c>
      <c r="V18" t="str" cm="1">
        <f t="array" ref="V18">IFERROR(INDEX(D:D,MATCH(ROW(16:16),J:J,0),1),"")</f>
        <v>131395　準備/その他</v>
      </c>
    </row>
    <row r="19" spans="4:22" x14ac:dyDescent="0.4">
      <c r="D19" t="s">
        <v>138</v>
      </c>
      <c r="E19">
        <f>COUNTIF($D$3:D19,"*"&amp;$B$3&amp;"*")</f>
        <v>0</v>
      </c>
      <c r="F19">
        <f>COUNTIF($D$3:D19,"*"&amp;$B$4&amp;"*")</f>
        <v>0</v>
      </c>
      <c r="G19">
        <f>COUNTIF($D$3:D19,"*"&amp;$B$5&amp;"*")</f>
        <v>0</v>
      </c>
      <c r="H19">
        <f>COUNTIF($D$3:D19,"*"&amp;$B$6&amp;"*")</f>
        <v>17</v>
      </c>
      <c r="I19">
        <f>COUNTIF($D$3:D19,"*"&amp;$B$7&amp;"*")</f>
        <v>17</v>
      </c>
      <c r="J19">
        <f>COUNTIF($D$3:D19,"*"&amp;$B$8&amp;"*")</f>
        <v>17</v>
      </c>
      <c r="L19" t="str" cm="1">
        <f t="array" ref="L19">IFERROR(INDEX(D:D,MATCH(ROW(17:17),E:E,0),1),"")</f>
        <v/>
      </c>
      <c r="N19" t="str" cm="1">
        <f t="array" ref="N19">IFERROR(INDEX(D:D,MATCH(ROW(17:17),F:F,0),1),"")</f>
        <v/>
      </c>
      <c r="P19" t="str" cm="1">
        <f t="array" ref="P19">IFERROR(INDEX(D:D,MATCH(ROW(17:17),G:G,0),1),"")</f>
        <v/>
      </c>
      <c r="R19" t="str" cm="1">
        <f t="array" ref="R19">IFERROR(INDEX(D:D,MATCH(ROW(17:17),H:H,0),1),"")</f>
        <v>131613　ﾘｰｽ/現場事務所備品</v>
      </c>
      <c r="T19" t="str" cm="1">
        <f t="array" ref="T19">IFERROR(INDEX(D:D,MATCH(ROW(17:17),I:I,0),1),"")</f>
        <v>131613　ﾘｰｽ/現場事務所備品</v>
      </c>
      <c r="V19" t="str" cm="1">
        <f t="array" ref="V19">IFERROR(INDEX(D:D,MATCH(ROW(17:17),J:J,0),1),"")</f>
        <v>131613　ﾘｰｽ/現場事務所備品</v>
      </c>
    </row>
    <row r="20" spans="4:22" x14ac:dyDescent="0.4">
      <c r="D20" t="s">
        <v>139</v>
      </c>
      <c r="E20">
        <f>COUNTIF($D$3:D20,"*"&amp;$B$3&amp;"*")</f>
        <v>0</v>
      </c>
      <c r="F20">
        <f>COUNTIF($D$3:D20,"*"&amp;$B$4&amp;"*")</f>
        <v>0</v>
      </c>
      <c r="G20">
        <f>COUNTIF($D$3:D20,"*"&amp;$B$5&amp;"*")</f>
        <v>0</v>
      </c>
      <c r="H20">
        <f>COUNTIF($D$3:D20,"*"&amp;$B$6&amp;"*")</f>
        <v>18</v>
      </c>
      <c r="I20">
        <f>COUNTIF($D$3:D20,"*"&amp;$B$7&amp;"*")</f>
        <v>18</v>
      </c>
      <c r="J20">
        <f>COUNTIF($D$3:D20,"*"&amp;$B$8&amp;"*")</f>
        <v>18</v>
      </c>
      <c r="L20" t="str" cm="1">
        <f t="array" ref="L20">IFERROR(INDEX(D:D,MATCH(ROW(18:18),E:E,0),1),"")</f>
        <v/>
      </c>
      <c r="N20" t="str" cm="1">
        <f t="array" ref="N20">IFERROR(INDEX(D:D,MATCH(ROW(18:18),F:F,0),1),"")</f>
        <v/>
      </c>
      <c r="P20" t="str" cm="1">
        <f t="array" ref="P20">IFERROR(INDEX(D:D,MATCH(ROW(18:18),G:G,0),1),"")</f>
        <v/>
      </c>
      <c r="R20" t="str" cm="1">
        <f t="array" ref="R20">IFERROR(INDEX(D:D,MATCH(ROW(18:18),H:H,0),1),"")</f>
        <v>131616　ﾘｰｽ/作業員詰所</v>
      </c>
      <c r="T20" t="str" cm="1">
        <f t="array" ref="T20">IFERROR(INDEX(D:D,MATCH(ROW(18:18),I:I,0),1),"")</f>
        <v>131616　ﾘｰｽ/作業員詰所</v>
      </c>
      <c r="V20" t="str" cm="1">
        <f t="array" ref="V20">IFERROR(INDEX(D:D,MATCH(ROW(18:18),J:J,0),1),"")</f>
        <v>131616　ﾘｰｽ/作業員詰所</v>
      </c>
    </row>
    <row r="21" spans="4:22" x14ac:dyDescent="0.4">
      <c r="D21" t="s">
        <v>140</v>
      </c>
      <c r="E21">
        <f>COUNTIF($D$3:D21,"*"&amp;$B$3&amp;"*")</f>
        <v>0</v>
      </c>
      <c r="F21">
        <f>COUNTIF($D$3:D21,"*"&amp;$B$4&amp;"*")</f>
        <v>0</v>
      </c>
      <c r="G21">
        <f>COUNTIF($D$3:D21,"*"&amp;$B$5&amp;"*")</f>
        <v>0</v>
      </c>
      <c r="H21">
        <f>COUNTIF($D$3:D21,"*"&amp;$B$6&amp;"*")</f>
        <v>19</v>
      </c>
      <c r="I21">
        <f>COUNTIF($D$3:D21,"*"&amp;$B$7&amp;"*")</f>
        <v>19</v>
      </c>
      <c r="J21">
        <f>COUNTIF($D$3:D21,"*"&amp;$B$8&amp;"*")</f>
        <v>19</v>
      </c>
      <c r="L21" t="str" cm="1">
        <f t="array" ref="L21">IFERROR(INDEX(D:D,MATCH(ROW(19:19),E:E,0),1),"")</f>
        <v/>
      </c>
      <c r="N21" t="str" cm="1">
        <f t="array" ref="N21">IFERROR(INDEX(D:D,MATCH(ROW(19:19),F:F,0),1),"")</f>
        <v/>
      </c>
      <c r="P21" t="str" cm="1">
        <f t="array" ref="P21">IFERROR(INDEX(D:D,MATCH(ROW(19:19),G:G,0),1),"")</f>
        <v/>
      </c>
      <c r="R21" t="str" cm="1">
        <f t="array" ref="R21">IFERROR(INDEX(D:D,MATCH(ROW(19:19),H:H,0),1),"")</f>
        <v>131619　ﾘｰｽ/作業員詰所備品</v>
      </c>
      <c r="T21" t="str" cm="1">
        <f t="array" ref="T21">IFERROR(INDEX(D:D,MATCH(ROW(19:19),I:I,0),1),"")</f>
        <v>131619　ﾘｰｽ/作業員詰所備品</v>
      </c>
      <c r="V21" t="str" cm="1">
        <f t="array" ref="V21">IFERROR(INDEX(D:D,MATCH(ROW(19:19),J:J,0),1),"")</f>
        <v>131619　ﾘｰｽ/作業員詰所備品</v>
      </c>
    </row>
    <row r="22" spans="4:22" x14ac:dyDescent="0.4">
      <c r="D22" t="s">
        <v>141</v>
      </c>
      <c r="E22">
        <f>COUNTIF($D$3:D22,"*"&amp;$B$3&amp;"*")</f>
        <v>0</v>
      </c>
      <c r="F22">
        <f>COUNTIF($D$3:D22,"*"&amp;$B$4&amp;"*")</f>
        <v>0</v>
      </c>
      <c r="G22">
        <f>COUNTIF($D$3:D22,"*"&amp;$B$5&amp;"*")</f>
        <v>0</v>
      </c>
      <c r="H22">
        <f>COUNTIF($D$3:D22,"*"&amp;$B$6&amp;"*")</f>
        <v>20</v>
      </c>
      <c r="I22">
        <f>COUNTIF($D$3:D22,"*"&amp;$B$7&amp;"*")</f>
        <v>20</v>
      </c>
      <c r="J22">
        <f>COUNTIF($D$3:D22,"*"&amp;$B$8&amp;"*")</f>
        <v>20</v>
      </c>
      <c r="L22" t="str" cm="1">
        <f t="array" ref="L22">IFERROR(INDEX(D:D,MATCH(ROW(20:20),E:E,0),1),"")</f>
        <v/>
      </c>
      <c r="N22" t="str" cm="1">
        <f t="array" ref="N22">IFERROR(INDEX(D:D,MATCH(ROW(20:20),F:F,0),1),"")</f>
        <v/>
      </c>
      <c r="P22" t="str" cm="1">
        <f t="array" ref="P22">IFERROR(INDEX(D:D,MATCH(ROW(20:20),G:G,0),1),"")</f>
        <v/>
      </c>
      <c r="R22" t="str" cm="1">
        <f t="array" ref="R22">IFERROR(INDEX(D:D,MATCH(ROW(20:20),H:H,0),1),"")</f>
        <v>131622　ﾘｰｽ/仮設ﾄｲﾚ</v>
      </c>
      <c r="T22" t="str" cm="1">
        <f t="array" ref="T22">IFERROR(INDEX(D:D,MATCH(ROW(20:20),I:I,0),1),"")</f>
        <v>131622　ﾘｰｽ/仮設ﾄｲﾚ</v>
      </c>
      <c r="V22" t="str" cm="1">
        <f t="array" ref="V22">IFERROR(INDEX(D:D,MATCH(ROW(20:20),J:J,0),1),"")</f>
        <v>131622　ﾘｰｽ/仮設ﾄｲﾚ</v>
      </c>
    </row>
    <row r="23" spans="4:22" x14ac:dyDescent="0.4">
      <c r="D23" t="s">
        <v>142</v>
      </c>
      <c r="E23">
        <f>COUNTIF($D$3:D23,"*"&amp;$B$3&amp;"*")</f>
        <v>0</v>
      </c>
      <c r="F23">
        <f>COUNTIF($D$3:D23,"*"&amp;$B$4&amp;"*")</f>
        <v>0</v>
      </c>
      <c r="G23">
        <f>COUNTIF($D$3:D23,"*"&amp;$B$5&amp;"*")</f>
        <v>0</v>
      </c>
      <c r="H23">
        <f>COUNTIF($D$3:D23,"*"&amp;$B$6&amp;"*")</f>
        <v>21</v>
      </c>
      <c r="I23">
        <f>COUNTIF($D$3:D23,"*"&amp;$B$7&amp;"*")</f>
        <v>21</v>
      </c>
      <c r="J23">
        <f>COUNTIF($D$3:D23,"*"&amp;$B$8&amp;"*")</f>
        <v>21</v>
      </c>
      <c r="L23" t="str" cm="1">
        <f t="array" ref="L23">IFERROR(INDEX(D:D,MATCH(ROW(21:21),E:E,0),1),"")</f>
        <v/>
      </c>
      <c r="N23" t="str" cm="1">
        <f t="array" ref="N23">IFERROR(INDEX(D:D,MATCH(ROW(21:21),F:F,0),1),"")</f>
        <v/>
      </c>
      <c r="P23" t="str" cm="1">
        <f t="array" ref="P23">IFERROR(INDEX(D:D,MATCH(ROW(21:21),G:G,0),1),"")</f>
        <v/>
      </c>
      <c r="R23" t="str" cm="1">
        <f t="array" ref="R23">IFERROR(INDEX(D:D,MATCH(ROW(21:21),H:H,0),1),"")</f>
        <v>131625　ﾘｰｽ/敷鉄板</v>
      </c>
      <c r="T23" t="str" cm="1">
        <f t="array" ref="T23">IFERROR(INDEX(D:D,MATCH(ROW(21:21),I:I,0),1),"")</f>
        <v>131625　ﾘｰｽ/敷鉄板</v>
      </c>
      <c r="V23" t="str" cm="1">
        <f t="array" ref="V23">IFERROR(INDEX(D:D,MATCH(ROW(21:21),J:J,0),1),"")</f>
        <v>131625　ﾘｰｽ/敷鉄板</v>
      </c>
    </row>
    <row r="24" spans="4:22" x14ac:dyDescent="0.4">
      <c r="D24" t="s">
        <v>143</v>
      </c>
      <c r="E24">
        <f>COUNTIF($D$3:D24,"*"&amp;$B$3&amp;"*")</f>
        <v>0</v>
      </c>
      <c r="F24">
        <f>COUNTIF($D$3:D24,"*"&amp;$B$4&amp;"*")</f>
        <v>0</v>
      </c>
      <c r="G24">
        <f>COUNTIF($D$3:D24,"*"&amp;$B$5&amp;"*")</f>
        <v>0</v>
      </c>
      <c r="H24">
        <f>COUNTIF($D$3:D24,"*"&amp;$B$6&amp;"*")</f>
        <v>22</v>
      </c>
      <c r="I24">
        <f>COUNTIF($D$3:D24,"*"&amp;$B$7&amp;"*")</f>
        <v>22</v>
      </c>
      <c r="J24">
        <f>COUNTIF($D$3:D24,"*"&amp;$B$8&amp;"*")</f>
        <v>22</v>
      </c>
      <c r="L24" t="str" cm="1">
        <f t="array" ref="L24">IFERROR(INDEX(D:D,MATCH(ROW(22:22),E:E,0),1),"")</f>
        <v/>
      </c>
      <c r="N24" t="str" cm="1">
        <f t="array" ref="N24">IFERROR(INDEX(D:D,MATCH(ROW(22:22),F:F,0),1),"")</f>
        <v/>
      </c>
      <c r="P24" t="str" cm="1">
        <f t="array" ref="P24">IFERROR(INDEX(D:D,MATCH(ROW(22:22),G:G,0),1),"")</f>
        <v/>
      </c>
      <c r="R24" t="str" cm="1">
        <f t="array" ref="R24">IFERROR(INDEX(D:D,MATCH(ROW(22:22),H:H,0),1),"")</f>
        <v>131628　ﾘｰｽ/ﾀﾜｰｸﾚｰﾝ</v>
      </c>
      <c r="T24" t="str" cm="1">
        <f t="array" ref="T24">IFERROR(INDEX(D:D,MATCH(ROW(22:22),I:I,0),1),"")</f>
        <v>131628　ﾘｰｽ/ﾀﾜｰｸﾚｰﾝ</v>
      </c>
      <c r="V24" t="str" cm="1">
        <f t="array" ref="V24">IFERROR(INDEX(D:D,MATCH(ROW(22:22),J:J,0),1),"")</f>
        <v>131628　ﾘｰｽ/ﾀﾜｰｸﾚｰﾝ</v>
      </c>
    </row>
    <row r="25" spans="4:22" x14ac:dyDescent="0.4">
      <c r="D25" t="s">
        <v>144</v>
      </c>
      <c r="E25">
        <f>COUNTIF($D$3:D25,"*"&amp;$B$3&amp;"*")</f>
        <v>0</v>
      </c>
      <c r="F25">
        <f>COUNTIF($D$3:D25,"*"&amp;$B$4&amp;"*")</f>
        <v>0</v>
      </c>
      <c r="G25">
        <f>COUNTIF($D$3:D25,"*"&amp;$B$5&amp;"*")</f>
        <v>0</v>
      </c>
      <c r="H25">
        <f>COUNTIF($D$3:D25,"*"&amp;$B$6&amp;"*")</f>
        <v>23</v>
      </c>
      <c r="I25">
        <f>COUNTIF($D$3:D25,"*"&amp;$B$7&amp;"*")</f>
        <v>23</v>
      </c>
      <c r="J25">
        <f>COUNTIF($D$3:D25,"*"&amp;$B$8&amp;"*")</f>
        <v>23</v>
      </c>
      <c r="L25" t="str" cm="1">
        <f t="array" ref="L25">IFERROR(INDEX(D:D,MATCH(ROW(23:23),E:E,0),1),"")</f>
        <v/>
      </c>
      <c r="N25" t="str" cm="1">
        <f t="array" ref="N25">IFERROR(INDEX(D:D,MATCH(ROW(23:23),F:F,0),1),"")</f>
        <v/>
      </c>
      <c r="P25" t="str" cm="1">
        <f t="array" ref="P25">IFERROR(INDEX(D:D,MATCH(ROW(23:23),G:G,0),1),"")</f>
        <v/>
      </c>
      <c r="R25" t="str" cm="1">
        <f t="array" ref="R25">IFERROR(INDEX(D:D,MATCH(ROW(23:23),H:H,0),1),"")</f>
        <v>131631　ﾘｰｽ/ﾀﾜｰｸﾚｰﾝ基礎</v>
      </c>
      <c r="T25" t="str" cm="1">
        <f t="array" ref="T25">IFERROR(INDEX(D:D,MATCH(ROW(23:23),I:I,0),1),"")</f>
        <v>131631　ﾘｰｽ/ﾀﾜｰｸﾚｰﾝ基礎</v>
      </c>
      <c r="V25" t="str" cm="1">
        <f t="array" ref="V25">IFERROR(INDEX(D:D,MATCH(ROW(23:23),J:J,0),1),"")</f>
        <v>131631　ﾘｰｽ/ﾀﾜｰｸﾚｰﾝ基礎</v>
      </c>
    </row>
    <row r="26" spans="4:22" x14ac:dyDescent="0.4">
      <c r="D26" t="s">
        <v>145</v>
      </c>
      <c r="E26">
        <f>COUNTIF($D$3:D26,"*"&amp;$B$3&amp;"*")</f>
        <v>0</v>
      </c>
      <c r="F26">
        <f>COUNTIF($D$3:D26,"*"&amp;$B$4&amp;"*")</f>
        <v>0</v>
      </c>
      <c r="G26">
        <f>COUNTIF($D$3:D26,"*"&amp;$B$5&amp;"*")</f>
        <v>0</v>
      </c>
      <c r="H26">
        <f>COUNTIF($D$3:D26,"*"&amp;$B$6&amp;"*")</f>
        <v>24</v>
      </c>
      <c r="I26">
        <f>COUNTIF($D$3:D26,"*"&amp;$B$7&amp;"*")</f>
        <v>24</v>
      </c>
      <c r="J26">
        <f>COUNTIF($D$3:D26,"*"&amp;$B$8&amp;"*")</f>
        <v>24</v>
      </c>
      <c r="L26" t="str" cm="1">
        <f t="array" ref="L26">IFERROR(INDEX(D:D,MATCH(ROW(24:24),E:E,0),1),"")</f>
        <v/>
      </c>
      <c r="N26" t="str" cm="1">
        <f t="array" ref="N26">IFERROR(INDEX(D:D,MATCH(ROW(24:24),F:F,0),1),"")</f>
        <v/>
      </c>
      <c r="P26" t="str" cm="1">
        <f t="array" ref="P26">IFERROR(INDEX(D:D,MATCH(ROW(24:24),G:G,0),1),"")</f>
        <v/>
      </c>
      <c r="R26" t="str" cm="1">
        <f t="array" ref="R26">IFERROR(INDEX(D:D,MATCH(ROW(24:24),H:H,0),1),"")</f>
        <v>131634　ﾘｰｽ/ﾀﾜｰｸﾚｰﾝ架台ﾘｰｽ基礎</v>
      </c>
      <c r="T26" t="str" cm="1">
        <f t="array" ref="T26">IFERROR(INDEX(D:D,MATCH(ROW(24:24),I:I,0),1),"")</f>
        <v>131634　ﾘｰｽ/ﾀﾜｰｸﾚｰﾝ架台ﾘｰｽ基礎</v>
      </c>
      <c r="V26" t="str" cm="1">
        <f t="array" ref="V26">IFERROR(INDEX(D:D,MATCH(ROW(24:24),J:J,0),1),"")</f>
        <v>131634　ﾘｰｽ/ﾀﾜｰｸﾚｰﾝ架台ﾘｰｽ基礎</v>
      </c>
    </row>
    <row r="27" spans="4:22" x14ac:dyDescent="0.4">
      <c r="D27" t="s">
        <v>146</v>
      </c>
      <c r="E27">
        <f>COUNTIF($D$3:D27,"*"&amp;$B$3&amp;"*")</f>
        <v>0</v>
      </c>
      <c r="F27">
        <f>COUNTIF($D$3:D27,"*"&amp;$B$4&amp;"*")</f>
        <v>0</v>
      </c>
      <c r="G27">
        <f>COUNTIF($D$3:D27,"*"&amp;$B$5&amp;"*")</f>
        <v>0</v>
      </c>
      <c r="H27">
        <f>COUNTIF($D$3:D27,"*"&amp;$B$6&amp;"*")</f>
        <v>25</v>
      </c>
      <c r="I27">
        <f>COUNTIF($D$3:D27,"*"&amp;$B$7&amp;"*")</f>
        <v>25</v>
      </c>
      <c r="J27">
        <f>COUNTIF($D$3:D27,"*"&amp;$B$8&amp;"*")</f>
        <v>25</v>
      </c>
      <c r="L27" t="str" cm="1">
        <f t="array" ref="L27">IFERROR(INDEX(D:D,MATCH(ROW(25:25),E:E,0),1),"")</f>
        <v/>
      </c>
      <c r="N27" t="str" cm="1">
        <f t="array" ref="N27">IFERROR(INDEX(D:D,MATCH(ROW(25:25),F:F,0),1),"")</f>
        <v/>
      </c>
      <c r="P27" t="str" cm="1">
        <f t="array" ref="P27">IFERROR(INDEX(D:D,MATCH(ROW(25:25),G:G,0),1),"")</f>
        <v/>
      </c>
      <c r="R27" t="str" cm="1">
        <f t="array" ref="R27">IFERROR(INDEX(D:D,MATCH(ROW(25:25),H:H,0),1),"")</f>
        <v>131637　ﾘｰｽ/ﾀﾜｰｸﾚｰﾝ旋回規制装置</v>
      </c>
      <c r="T27" t="str" cm="1">
        <f t="array" ref="T27">IFERROR(INDEX(D:D,MATCH(ROW(25:25),I:I,0),1),"")</f>
        <v>131637　ﾘｰｽ/ﾀﾜｰｸﾚｰﾝ旋回規制装置</v>
      </c>
      <c r="V27" t="str" cm="1">
        <f t="array" ref="V27">IFERROR(INDEX(D:D,MATCH(ROW(25:25),J:J,0),1),"")</f>
        <v>131637　ﾘｰｽ/ﾀﾜｰｸﾚｰﾝ旋回規制装置</v>
      </c>
    </row>
    <row r="28" spans="4:22" x14ac:dyDescent="0.4">
      <c r="D28" t="s">
        <v>147</v>
      </c>
      <c r="E28">
        <f>COUNTIF($D$3:D28,"*"&amp;$B$3&amp;"*")</f>
        <v>0</v>
      </c>
      <c r="F28">
        <f>COUNTIF($D$3:D28,"*"&amp;$B$4&amp;"*")</f>
        <v>0</v>
      </c>
      <c r="G28">
        <f>COUNTIF($D$3:D28,"*"&amp;$B$5&amp;"*")</f>
        <v>0</v>
      </c>
      <c r="H28">
        <f>COUNTIF($D$3:D28,"*"&amp;$B$6&amp;"*")</f>
        <v>26</v>
      </c>
      <c r="I28">
        <f>COUNTIF($D$3:D28,"*"&amp;$B$7&amp;"*")</f>
        <v>26</v>
      </c>
      <c r="J28">
        <f>COUNTIF($D$3:D28,"*"&amp;$B$8&amp;"*")</f>
        <v>26</v>
      </c>
      <c r="L28" t="str" cm="1">
        <f t="array" ref="L28">IFERROR(INDEX(D:D,MATCH(ROW(26:26),E:E,0),1),"")</f>
        <v/>
      </c>
      <c r="N28" t="str" cm="1">
        <f t="array" ref="N28">IFERROR(INDEX(D:D,MATCH(ROW(26:26),F:F,0),1),"")</f>
        <v/>
      </c>
      <c r="P28" t="str" cm="1">
        <f t="array" ref="P28">IFERROR(INDEX(D:D,MATCH(ROW(26:26),G:G,0),1),"")</f>
        <v/>
      </c>
      <c r="R28" t="str" cm="1">
        <f t="array" ref="R28">IFERROR(INDEX(D:D,MATCH(ROW(26:26),H:H,0),1),"")</f>
        <v>131640　ﾘｰｽ/ﾀﾜｰｸﾚｰﾝｸﾗｲﾐﾝｸﾞ</v>
      </c>
      <c r="T28" t="str" cm="1">
        <f t="array" ref="T28">IFERROR(INDEX(D:D,MATCH(ROW(26:26),I:I,0),1),"")</f>
        <v>131640　ﾘｰｽ/ﾀﾜｰｸﾚｰﾝｸﾗｲﾐﾝｸﾞ</v>
      </c>
      <c r="V28" t="str" cm="1">
        <f t="array" ref="V28">IFERROR(INDEX(D:D,MATCH(ROW(26:26),J:J,0),1),"")</f>
        <v>131640　ﾘｰｽ/ﾀﾜｰｸﾚｰﾝｸﾗｲﾐﾝｸﾞ</v>
      </c>
    </row>
    <row r="29" spans="4:22" x14ac:dyDescent="0.4">
      <c r="D29" t="s">
        <v>148</v>
      </c>
      <c r="E29">
        <f>COUNTIF($D$3:D29,"*"&amp;$B$3&amp;"*")</f>
        <v>0</v>
      </c>
      <c r="F29">
        <f>COUNTIF($D$3:D29,"*"&amp;$B$4&amp;"*")</f>
        <v>0</v>
      </c>
      <c r="G29">
        <f>COUNTIF($D$3:D29,"*"&amp;$B$5&amp;"*")</f>
        <v>0</v>
      </c>
      <c r="H29">
        <f>COUNTIF($D$3:D29,"*"&amp;$B$6&amp;"*")</f>
        <v>27</v>
      </c>
      <c r="I29">
        <f>COUNTIF($D$3:D29,"*"&amp;$B$7&amp;"*")</f>
        <v>27</v>
      </c>
      <c r="J29">
        <f>COUNTIF($D$3:D29,"*"&amp;$B$8&amp;"*")</f>
        <v>27</v>
      </c>
      <c r="L29" t="str" cm="1">
        <f t="array" ref="L29">IFERROR(INDEX(D:D,MATCH(ROW(27:27),E:E,0),1),"")</f>
        <v/>
      </c>
      <c r="N29" t="str" cm="1">
        <f t="array" ref="N29">IFERROR(INDEX(D:D,MATCH(ROW(27:27),F:F,0),1),"")</f>
        <v/>
      </c>
      <c r="P29" t="str" cm="1">
        <f t="array" ref="P29">IFERROR(INDEX(D:D,MATCH(ROW(27:27),G:G,0),1),"")</f>
        <v/>
      </c>
      <c r="R29" t="str" cm="1">
        <f t="array" ref="R29">IFERROR(INDEX(D:D,MATCH(ROW(27:27),H:H,0),1),"")</f>
        <v>131643　ﾘｰｽ/ﾛﾝｸﾞｽﾊﾟﾝ</v>
      </c>
      <c r="T29" t="str" cm="1">
        <f t="array" ref="T29">IFERROR(INDEX(D:D,MATCH(ROW(27:27),I:I,0),1),"")</f>
        <v>131643　ﾘｰｽ/ﾛﾝｸﾞｽﾊﾟﾝ</v>
      </c>
      <c r="V29" t="str" cm="1">
        <f t="array" ref="V29">IFERROR(INDEX(D:D,MATCH(ROW(27:27),J:J,0),1),"")</f>
        <v>131643　ﾘｰｽ/ﾛﾝｸﾞｽﾊﾟﾝ</v>
      </c>
    </row>
    <row r="30" spans="4:22" x14ac:dyDescent="0.4">
      <c r="D30" t="s">
        <v>149</v>
      </c>
      <c r="E30">
        <f>COUNTIF($D$3:D30,"*"&amp;$B$3&amp;"*")</f>
        <v>0</v>
      </c>
      <c r="F30">
        <f>COUNTIF($D$3:D30,"*"&amp;$B$4&amp;"*")</f>
        <v>0</v>
      </c>
      <c r="G30">
        <f>COUNTIF($D$3:D30,"*"&amp;$B$5&amp;"*")</f>
        <v>0</v>
      </c>
      <c r="H30">
        <f>COUNTIF($D$3:D30,"*"&amp;$B$6&amp;"*")</f>
        <v>28</v>
      </c>
      <c r="I30">
        <f>COUNTIF($D$3:D30,"*"&amp;$B$7&amp;"*")</f>
        <v>28</v>
      </c>
      <c r="J30">
        <f>COUNTIF($D$3:D30,"*"&amp;$B$8&amp;"*")</f>
        <v>28</v>
      </c>
      <c r="L30" t="str" cm="1">
        <f t="array" ref="L30">IFERROR(INDEX(D:D,MATCH(ROW(28:28),E:E,0),1),"")</f>
        <v/>
      </c>
      <c r="N30" t="str" cm="1">
        <f t="array" ref="N30">IFERROR(INDEX(D:D,MATCH(ROW(28:28),F:F,0),1),"")</f>
        <v/>
      </c>
      <c r="P30" t="str" cm="1">
        <f t="array" ref="P30">IFERROR(INDEX(D:D,MATCH(ROW(28:28),G:G,0),1),"")</f>
        <v/>
      </c>
      <c r="R30" t="str" cm="1">
        <f t="array" ref="R30">IFERROR(INDEX(D:D,MATCH(ROW(28:28),H:H,0),1),"")</f>
        <v>131646　ﾘｰｽ/防犯ｶﾒﾗ</v>
      </c>
      <c r="T30" t="str" cm="1">
        <f t="array" ref="T30">IFERROR(INDEX(D:D,MATCH(ROW(28:28),I:I,0),1),"")</f>
        <v>131646　ﾘｰｽ/防犯ｶﾒﾗ</v>
      </c>
      <c r="V30" t="str" cm="1">
        <f t="array" ref="V30">IFERROR(INDEX(D:D,MATCH(ROW(28:28),J:J,0),1),"")</f>
        <v>131646　ﾘｰｽ/防犯ｶﾒﾗ</v>
      </c>
    </row>
    <row r="31" spans="4:22" x14ac:dyDescent="0.4">
      <c r="D31" t="s">
        <v>150</v>
      </c>
      <c r="E31">
        <f>COUNTIF($D$3:D31,"*"&amp;$B$3&amp;"*")</f>
        <v>0</v>
      </c>
      <c r="F31">
        <f>COUNTIF($D$3:D31,"*"&amp;$B$4&amp;"*")</f>
        <v>0</v>
      </c>
      <c r="G31">
        <f>COUNTIF($D$3:D31,"*"&amp;$B$5&amp;"*")</f>
        <v>0</v>
      </c>
      <c r="H31">
        <f>COUNTIF($D$3:D31,"*"&amp;$B$6&amp;"*")</f>
        <v>29</v>
      </c>
      <c r="I31">
        <f>COUNTIF($D$3:D31,"*"&amp;$B$7&amp;"*")</f>
        <v>29</v>
      </c>
      <c r="J31">
        <f>COUNTIF($D$3:D31,"*"&amp;$B$8&amp;"*")</f>
        <v>29</v>
      </c>
      <c r="L31" t="str" cm="1">
        <f t="array" ref="L31">IFERROR(INDEX(D:D,MATCH(ROW(29:29),E:E,0),1),"")</f>
        <v/>
      </c>
      <c r="N31" t="str" cm="1">
        <f t="array" ref="N31">IFERROR(INDEX(D:D,MATCH(ROW(29:29),F:F,0),1),"")</f>
        <v/>
      </c>
      <c r="P31" t="str" cm="1">
        <f t="array" ref="P31">IFERROR(INDEX(D:D,MATCH(ROW(29:29),G:G,0),1),"")</f>
        <v/>
      </c>
      <c r="R31" t="str" cm="1">
        <f t="array" ref="R31">IFERROR(INDEX(D:D,MATCH(ROW(29:29),H:H,0),1),"")</f>
        <v>131649　ﾘｰｽ/測量機器</v>
      </c>
      <c r="T31" t="str" cm="1">
        <f t="array" ref="T31">IFERROR(INDEX(D:D,MATCH(ROW(29:29),I:I,0),1),"")</f>
        <v>131649　ﾘｰｽ/測量機器</v>
      </c>
      <c r="V31" t="str" cm="1">
        <f t="array" ref="V31">IFERROR(INDEX(D:D,MATCH(ROW(29:29),J:J,0),1),"")</f>
        <v>131649　ﾘｰｽ/測量機器</v>
      </c>
    </row>
    <row r="32" spans="4:22" x14ac:dyDescent="0.4">
      <c r="D32" t="s">
        <v>151</v>
      </c>
      <c r="E32">
        <f>COUNTIF($D$3:D32,"*"&amp;$B$3&amp;"*")</f>
        <v>0</v>
      </c>
      <c r="F32">
        <f>COUNTIF($D$3:D32,"*"&amp;$B$4&amp;"*")</f>
        <v>0</v>
      </c>
      <c r="G32">
        <f>COUNTIF($D$3:D32,"*"&amp;$B$5&amp;"*")</f>
        <v>0</v>
      </c>
      <c r="H32">
        <f>COUNTIF($D$3:D32,"*"&amp;$B$6&amp;"*")</f>
        <v>30</v>
      </c>
      <c r="I32">
        <f>COUNTIF($D$3:D32,"*"&amp;$B$7&amp;"*")</f>
        <v>30</v>
      </c>
      <c r="J32">
        <f>COUNTIF($D$3:D32,"*"&amp;$B$8&amp;"*")</f>
        <v>30</v>
      </c>
      <c r="L32" t="str" cm="1">
        <f t="array" ref="L32">IFERROR(INDEX(D:D,MATCH(ROW(30:30),E:E,0),1),"")</f>
        <v/>
      </c>
      <c r="N32" t="str" cm="1">
        <f t="array" ref="N32">IFERROR(INDEX(D:D,MATCH(ROW(30:30),F:F,0),1),"")</f>
        <v/>
      </c>
      <c r="P32" t="str" cm="1">
        <f t="array" ref="P32">IFERROR(INDEX(D:D,MATCH(ROW(30:30),G:G,0),1),"")</f>
        <v/>
      </c>
      <c r="R32" t="str" cm="1">
        <f t="array" ref="R32">IFERROR(INDEX(D:D,MATCH(ROW(30:30),H:H,0),1),"")</f>
        <v>131652　ﾘｰｽ/ﾉｯﾁﾀﾝｸ</v>
      </c>
      <c r="T32" t="str" cm="1">
        <f t="array" ref="T32">IFERROR(INDEX(D:D,MATCH(ROW(30:30),I:I,0),1),"")</f>
        <v>131652　ﾘｰｽ/ﾉｯﾁﾀﾝｸ</v>
      </c>
      <c r="V32" t="str" cm="1">
        <f t="array" ref="V32">IFERROR(INDEX(D:D,MATCH(ROW(30:30),J:J,0),1),"")</f>
        <v>131652　ﾘｰｽ/ﾉｯﾁﾀﾝｸ</v>
      </c>
    </row>
    <row r="33" spans="4:22" x14ac:dyDescent="0.4">
      <c r="D33" t="s">
        <v>152</v>
      </c>
      <c r="E33">
        <f>COUNTIF($D$3:D33,"*"&amp;$B$3&amp;"*")</f>
        <v>0</v>
      </c>
      <c r="F33">
        <f>COUNTIF($D$3:D33,"*"&amp;$B$4&amp;"*")</f>
        <v>0</v>
      </c>
      <c r="G33">
        <f>COUNTIF($D$3:D33,"*"&amp;$B$5&amp;"*")</f>
        <v>0</v>
      </c>
      <c r="H33">
        <f>COUNTIF($D$3:D33,"*"&amp;$B$6&amp;"*")</f>
        <v>31</v>
      </c>
      <c r="I33">
        <f>COUNTIF($D$3:D33,"*"&amp;$B$7&amp;"*")</f>
        <v>31</v>
      </c>
      <c r="J33">
        <f>COUNTIF($D$3:D33,"*"&amp;$B$8&amp;"*")</f>
        <v>31</v>
      </c>
      <c r="L33" t="str" cm="1">
        <f t="array" ref="L33">IFERROR(INDEX(D:D,MATCH(ROW(31:31),E:E,0),1),"")</f>
        <v/>
      </c>
      <c r="N33" t="str" cm="1">
        <f t="array" ref="N33">IFERROR(INDEX(D:D,MATCH(ROW(31:31),F:F,0),1),"")</f>
        <v/>
      </c>
      <c r="P33" t="str" cm="1">
        <f t="array" ref="P33">IFERROR(INDEX(D:D,MATCH(ROW(31:31),G:G,0),1),"")</f>
        <v/>
      </c>
      <c r="R33" t="str" cm="1">
        <f t="array" ref="R33">IFERROR(INDEX(D:D,MATCH(ROW(31:31),H:H,0),1),"")</f>
        <v>131655　ﾘｰｽ/高圧洗浄機</v>
      </c>
      <c r="T33" t="str" cm="1">
        <f t="array" ref="T33">IFERROR(INDEX(D:D,MATCH(ROW(31:31),I:I,0),1),"")</f>
        <v>131655　ﾘｰｽ/高圧洗浄機</v>
      </c>
      <c r="V33" t="str" cm="1">
        <f t="array" ref="V33">IFERROR(INDEX(D:D,MATCH(ROW(31:31),J:J,0),1),"")</f>
        <v>131655　ﾘｰｽ/高圧洗浄機</v>
      </c>
    </row>
    <row r="34" spans="4:22" x14ac:dyDescent="0.4">
      <c r="D34" t="s">
        <v>153</v>
      </c>
      <c r="E34">
        <f>COUNTIF($D$3:D34,"*"&amp;$B$3&amp;"*")</f>
        <v>0</v>
      </c>
      <c r="F34">
        <f>COUNTIF($D$3:D34,"*"&amp;$B$4&amp;"*")</f>
        <v>0</v>
      </c>
      <c r="G34">
        <f>COUNTIF($D$3:D34,"*"&amp;$B$5&amp;"*")</f>
        <v>0</v>
      </c>
      <c r="H34">
        <f>COUNTIF($D$3:D34,"*"&amp;$B$6&amp;"*")</f>
        <v>32</v>
      </c>
      <c r="I34">
        <f>COUNTIF($D$3:D34,"*"&amp;$B$7&amp;"*")</f>
        <v>32</v>
      </c>
      <c r="J34">
        <f>COUNTIF($D$3:D34,"*"&amp;$B$8&amp;"*")</f>
        <v>32</v>
      </c>
      <c r="L34" t="str" cm="1">
        <f t="array" ref="L34">IFERROR(INDEX(D:D,MATCH(ROW(32:32),E:E,0),1),"")</f>
        <v/>
      </c>
      <c r="N34" t="str" cm="1">
        <f t="array" ref="N34">IFERROR(INDEX(D:D,MATCH(ROW(32:32),F:F,0),1),"")</f>
        <v/>
      </c>
      <c r="P34" t="str" cm="1">
        <f t="array" ref="P34">IFERROR(INDEX(D:D,MATCH(ROW(32:32),G:G,0),1),"")</f>
        <v/>
      </c>
      <c r="R34" t="str" cm="1">
        <f t="array" ref="R34">IFERROR(INDEX(D:D,MATCH(ROW(32:32),H:H,0),1),"")</f>
        <v>131658　ﾘｰｽ/水中ﾎﾟﾝﾌﾟ</v>
      </c>
      <c r="T34" t="str" cm="1">
        <f t="array" ref="T34">IFERROR(INDEX(D:D,MATCH(ROW(32:32),I:I,0),1),"")</f>
        <v>131658　ﾘｰｽ/水中ﾎﾟﾝﾌﾟ</v>
      </c>
      <c r="V34" t="str" cm="1">
        <f t="array" ref="V34">IFERROR(INDEX(D:D,MATCH(ROW(32:32),J:J,0),1),"")</f>
        <v>131658　ﾘｰｽ/水中ﾎﾟﾝﾌﾟ</v>
      </c>
    </row>
    <row r="35" spans="4:22" x14ac:dyDescent="0.4">
      <c r="D35" t="s">
        <v>154</v>
      </c>
      <c r="E35">
        <f>COUNTIF($D$3:D35,"*"&amp;$B$3&amp;"*")</f>
        <v>0</v>
      </c>
      <c r="F35">
        <f>COUNTIF($D$3:D35,"*"&amp;$B$4&amp;"*")</f>
        <v>0</v>
      </c>
      <c r="G35">
        <f>COUNTIF($D$3:D35,"*"&amp;$B$5&amp;"*")</f>
        <v>0</v>
      </c>
      <c r="H35">
        <f>COUNTIF($D$3:D35,"*"&amp;$B$6&amp;"*")</f>
        <v>33</v>
      </c>
      <c r="I35">
        <f>COUNTIF($D$3:D35,"*"&amp;$B$7&amp;"*")</f>
        <v>33</v>
      </c>
      <c r="J35">
        <f>COUNTIF($D$3:D35,"*"&amp;$B$8&amp;"*")</f>
        <v>33</v>
      </c>
      <c r="L35" t="str" cm="1">
        <f t="array" ref="L35">IFERROR(INDEX(D:D,MATCH(ROW(33:33),E:E,0),1),"")</f>
        <v/>
      </c>
      <c r="N35" t="str" cm="1">
        <f t="array" ref="N35">IFERROR(INDEX(D:D,MATCH(ROW(33:33),F:F,0),1),"")</f>
        <v/>
      </c>
      <c r="P35" t="str" cm="1">
        <f t="array" ref="P35">IFERROR(INDEX(D:D,MATCH(ROW(33:33),G:G,0),1),"")</f>
        <v/>
      </c>
      <c r="R35" t="str" cm="1">
        <f t="array" ref="R35">IFERROR(INDEX(D:D,MATCH(ROW(33:33),H:H,0),1),"")</f>
        <v>131661　ﾘｰｽ/騒音振動計</v>
      </c>
      <c r="T35" t="str" cm="1">
        <f t="array" ref="T35">IFERROR(INDEX(D:D,MATCH(ROW(33:33),I:I,0),1),"")</f>
        <v>131661　ﾘｰｽ/騒音振動計</v>
      </c>
      <c r="V35" t="str" cm="1">
        <f t="array" ref="V35">IFERROR(INDEX(D:D,MATCH(ROW(33:33),J:J,0),1),"")</f>
        <v>131661　ﾘｰｽ/騒音振動計</v>
      </c>
    </row>
    <row r="36" spans="4:22" x14ac:dyDescent="0.4">
      <c r="D36" t="s">
        <v>155</v>
      </c>
      <c r="E36">
        <f>COUNTIF($D$3:D36,"*"&amp;$B$3&amp;"*")</f>
        <v>0</v>
      </c>
      <c r="F36">
        <f>COUNTIF($D$3:D36,"*"&amp;$B$4&amp;"*")</f>
        <v>0</v>
      </c>
      <c r="G36">
        <f>COUNTIF($D$3:D36,"*"&amp;$B$5&amp;"*")</f>
        <v>0</v>
      </c>
      <c r="H36">
        <f>COUNTIF($D$3:D36,"*"&amp;$B$6&amp;"*")</f>
        <v>34</v>
      </c>
      <c r="I36">
        <f>COUNTIF($D$3:D36,"*"&amp;$B$7&amp;"*")</f>
        <v>34</v>
      </c>
      <c r="J36">
        <f>COUNTIF($D$3:D36,"*"&amp;$B$8&amp;"*")</f>
        <v>34</v>
      </c>
      <c r="L36" t="str" cm="1">
        <f t="array" ref="L36">IFERROR(INDEX(D:D,MATCH(ROW(34:34),E:E,0),1),"")</f>
        <v/>
      </c>
      <c r="N36" t="str" cm="1">
        <f t="array" ref="N36">IFERROR(INDEX(D:D,MATCH(ROW(34:34),F:F,0),1),"")</f>
        <v/>
      </c>
      <c r="P36" t="str" cm="1">
        <f t="array" ref="P36">IFERROR(INDEX(D:D,MATCH(ROW(34:34),G:G,0),1),"")</f>
        <v/>
      </c>
      <c r="R36" t="str" cm="1">
        <f t="array" ref="R36">IFERROR(INDEX(D:D,MATCH(ROW(34:34),H:H,0),1),"")</f>
        <v>131664　ﾘｰｽ/内部足場</v>
      </c>
      <c r="T36" t="str" cm="1">
        <f t="array" ref="T36">IFERROR(INDEX(D:D,MATCH(ROW(34:34),I:I,0),1),"")</f>
        <v>131664　ﾘｰｽ/内部足場</v>
      </c>
      <c r="V36" t="str" cm="1">
        <f t="array" ref="V36">IFERROR(INDEX(D:D,MATCH(ROW(34:34),J:J,0),1),"")</f>
        <v>131664　ﾘｰｽ/内部足場</v>
      </c>
    </row>
    <row r="37" spans="4:22" x14ac:dyDescent="0.4">
      <c r="D37" t="s">
        <v>156</v>
      </c>
      <c r="E37">
        <f>COUNTIF($D$3:D37,"*"&amp;$B$3&amp;"*")</f>
        <v>0</v>
      </c>
      <c r="F37">
        <f>COUNTIF($D$3:D37,"*"&amp;$B$4&amp;"*")</f>
        <v>0</v>
      </c>
      <c r="G37">
        <f>COUNTIF($D$3:D37,"*"&amp;$B$5&amp;"*")</f>
        <v>0</v>
      </c>
      <c r="H37">
        <f>COUNTIF($D$3:D37,"*"&amp;$B$6&amp;"*")</f>
        <v>35</v>
      </c>
      <c r="I37">
        <f>COUNTIF($D$3:D37,"*"&amp;$B$7&amp;"*")</f>
        <v>35</v>
      </c>
      <c r="J37">
        <f>COUNTIF($D$3:D37,"*"&amp;$B$8&amp;"*")</f>
        <v>35</v>
      </c>
      <c r="L37" t="str" cm="1">
        <f t="array" ref="L37">IFERROR(INDEX(D:D,MATCH(ROW(35:35),E:E,0),1),"")</f>
        <v/>
      </c>
      <c r="N37" t="str" cm="1">
        <f t="array" ref="N37">IFERROR(INDEX(D:D,MATCH(ROW(35:35),F:F,0),1),"")</f>
        <v/>
      </c>
      <c r="P37" t="str" cm="1">
        <f t="array" ref="P37">IFERROR(INDEX(D:D,MATCH(ROW(35:35),G:G,0),1),"")</f>
        <v/>
      </c>
      <c r="R37" t="str" cm="1">
        <f t="array" ref="R37">IFERROR(INDEX(D:D,MATCH(ROW(35:35),H:H,0),1),"")</f>
        <v>131667　ﾘｰｽ/躯体工事用脚立足場</v>
      </c>
      <c r="T37" t="str" cm="1">
        <f t="array" ref="T37">IFERROR(INDEX(D:D,MATCH(ROW(35:35),I:I,0),1),"")</f>
        <v>131667　ﾘｰｽ/躯体工事用脚立足場</v>
      </c>
      <c r="V37" t="str" cm="1">
        <f t="array" ref="V37">IFERROR(INDEX(D:D,MATCH(ROW(35:35),J:J,0),1),"")</f>
        <v>131667　ﾘｰｽ/躯体工事用脚立足場</v>
      </c>
    </row>
    <row r="38" spans="4:22" x14ac:dyDescent="0.4">
      <c r="D38" t="s">
        <v>157</v>
      </c>
      <c r="E38">
        <f>COUNTIF($D$3:D38,"*"&amp;$B$3&amp;"*")</f>
        <v>0</v>
      </c>
      <c r="F38">
        <f>COUNTIF($D$3:D38,"*"&amp;$B$4&amp;"*")</f>
        <v>0</v>
      </c>
      <c r="G38">
        <f>COUNTIF($D$3:D38,"*"&amp;$B$5&amp;"*")</f>
        <v>0</v>
      </c>
      <c r="H38">
        <f>COUNTIF($D$3:D38,"*"&amp;$B$6&amp;"*")</f>
        <v>36</v>
      </c>
      <c r="I38">
        <f>COUNTIF($D$3:D38,"*"&amp;$B$7&amp;"*")</f>
        <v>36</v>
      </c>
      <c r="J38">
        <f>COUNTIF($D$3:D38,"*"&amp;$B$8&amp;"*")</f>
        <v>36</v>
      </c>
      <c r="L38" t="str" cm="1">
        <f t="array" ref="L38">IFERROR(INDEX(D:D,MATCH(ROW(36:36),E:E,0),1),"")</f>
        <v/>
      </c>
      <c r="N38" t="str" cm="1">
        <f t="array" ref="N38">IFERROR(INDEX(D:D,MATCH(ROW(36:36),F:F,0),1),"")</f>
        <v/>
      </c>
      <c r="P38" t="str" cm="1">
        <f t="array" ref="P38">IFERROR(INDEX(D:D,MATCH(ROW(36:36),G:G,0),1),"")</f>
        <v/>
      </c>
      <c r="R38" t="str" cm="1">
        <f t="array" ref="R38">IFERROR(INDEX(D:D,MATCH(ROW(36:36),H:H,0),1),"")</f>
        <v>131670　ﾘｰｽ/外装工事用脚立足場</v>
      </c>
      <c r="T38" t="str" cm="1">
        <f t="array" ref="T38">IFERROR(INDEX(D:D,MATCH(ROW(36:36),I:I,0),1),"")</f>
        <v>131670　ﾘｰｽ/外装工事用脚立足場</v>
      </c>
      <c r="V38" t="str" cm="1">
        <f t="array" ref="V38">IFERROR(INDEX(D:D,MATCH(ROW(36:36),J:J,0),1),"")</f>
        <v>131670　ﾘｰｽ/外装工事用脚立足場</v>
      </c>
    </row>
    <row r="39" spans="4:22" x14ac:dyDescent="0.4">
      <c r="D39" t="s">
        <v>158</v>
      </c>
      <c r="E39">
        <f>COUNTIF($D$3:D39,"*"&amp;$B$3&amp;"*")</f>
        <v>0</v>
      </c>
      <c r="F39">
        <f>COUNTIF($D$3:D39,"*"&amp;$B$4&amp;"*")</f>
        <v>0</v>
      </c>
      <c r="G39">
        <f>COUNTIF($D$3:D39,"*"&amp;$B$5&amp;"*")</f>
        <v>0</v>
      </c>
      <c r="H39">
        <f>COUNTIF($D$3:D39,"*"&amp;$B$6&amp;"*")</f>
        <v>37</v>
      </c>
      <c r="I39">
        <f>COUNTIF($D$3:D39,"*"&amp;$B$7&amp;"*")</f>
        <v>37</v>
      </c>
      <c r="J39">
        <f>COUNTIF($D$3:D39,"*"&amp;$B$8&amp;"*")</f>
        <v>37</v>
      </c>
      <c r="L39" t="str" cm="1">
        <f t="array" ref="L39">IFERROR(INDEX(D:D,MATCH(ROW(37:37),E:E,0),1),"")</f>
        <v/>
      </c>
      <c r="N39" t="str" cm="1">
        <f t="array" ref="N39">IFERROR(INDEX(D:D,MATCH(ROW(37:37),F:F,0),1),"")</f>
        <v/>
      </c>
      <c r="P39" t="str" cm="1">
        <f t="array" ref="P39">IFERROR(INDEX(D:D,MATCH(ROW(37:37),G:G,0),1),"")</f>
        <v/>
      </c>
      <c r="R39" t="str" cm="1">
        <f t="array" ref="R39">IFERROR(INDEX(D:D,MATCH(ROW(37:37),H:H,0),1),"")</f>
        <v>131673　ﾘｰｽ/内装工事用脚立足場</v>
      </c>
      <c r="T39" t="str" cm="1">
        <f t="array" ref="T39">IFERROR(INDEX(D:D,MATCH(ROW(37:37),I:I,0),1),"")</f>
        <v>131673　ﾘｰｽ/内装工事用脚立足場</v>
      </c>
      <c r="V39" t="str" cm="1">
        <f t="array" ref="V39">IFERROR(INDEX(D:D,MATCH(ROW(37:37),J:J,0),1),"")</f>
        <v>131673　ﾘｰｽ/内装工事用脚立足場</v>
      </c>
    </row>
    <row r="40" spans="4:22" x14ac:dyDescent="0.4">
      <c r="D40" t="s">
        <v>159</v>
      </c>
      <c r="E40">
        <f>COUNTIF($D$3:D40,"*"&amp;$B$3&amp;"*")</f>
        <v>0</v>
      </c>
      <c r="F40">
        <f>COUNTIF($D$3:D40,"*"&amp;$B$4&amp;"*")</f>
        <v>0</v>
      </c>
      <c r="G40">
        <f>COUNTIF($D$3:D40,"*"&amp;$B$5&amp;"*")</f>
        <v>0</v>
      </c>
      <c r="H40">
        <f>COUNTIF($D$3:D40,"*"&amp;$B$6&amp;"*")</f>
        <v>38</v>
      </c>
      <c r="I40">
        <f>COUNTIF($D$3:D40,"*"&amp;$B$7&amp;"*")</f>
        <v>38</v>
      </c>
      <c r="J40">
        <f>COUNTIF($D$3:D40,"*"&amp;$B$8&amp;"*")</f>
        <v>38</v>
      </c>
      <c r="L40" t="str" cm="1">
        <f t="array" ref="L40">IFERROR(INDEX(D:D,MATCH(ROW(38:38),E:E,0),1),"")</f>
        <v/>
      </c>
      <c r="N40" t="str" cm="1">
        <f t="array" ref="N40">IFERROR(INDEX(D:D,MATCH(ROW(38:38),F:F,0),1),"")</f>
        <v/>
      </c>
      <c r="P40" t="str" cm="1">
        <f t="array" ref="P40">IFERROR(INDEX(D:D,MATCH(ROW(38:38),G:G,0),1),"")</f>
        <v/>
      </c>
      <c r="R40" t="str" cm="1">
        <f t="array" ref="R40">IFERROR(INDEX(D:D,MATCH(ROW(38:38),H:H,0),1),"")</f>
        <v>131676　ﾘｰｽ/足場安全施設(親綱他)</v>
      </c>
      <c r="T40" t="str" cm="1">
        <f t="array" ref="T40">IFERROR(INDEX(D:D,MATCH(ROW(38:38),I:I,0),1),"")</f>
        <v>131676　ﾘｰｽ/足場安全施設(親綱他)</v>
      </c>
      <c r="V40" t="str" cm="1">
        <f t="array" ref="V40">IFERROR(INDEX(D:D,MATCH(ROW(38:38),J:J,0),1),"")</f>
        <v>131676　ﾘｰｽ/足場安全施設(親綱他)</v>
      </c>
    </row>
    <row r="41" spans="4:22" x14ac:dyDescent="0.4">
      <c r="D41" t="s">
        <v>160</v>
      </c>
      <c r="E41">
        <f>COUNTIF($D$3:D41,"*"&amp;$B$3&amp;"*")</f>
        <v>0</v>
      </c>
      <c r="F41">
        <f>COUNTIF($D$3:D41,"*"&amp;$B$4&amp;"*")</f>
        <v>0</v>
      </c>
      <c r="G41">
        <f>COUNTIF($D$3:D41,"*"&amp;$B$5&amp;"*")</f>
        <v>0</v>
      </c>
      <c r="H41">
        <f>COUNTIF($D$3:D41,"*"&amp;$B$6&amp;"*")</f>
        <v>39</v>
      </c>
      <c r="I41">
        <f>COUNTIF($D$3:D41,"*"&amp;$B$7&amp;"*")</f>
        <v>39</v>
      </c>
      <c r="J41">
        <f>COUNTIF($D$3:D41,"*"&amp;$B$8&amp;"*")</f>
        <v>39</v>
      </c>
      <c r="L41" t="str" cm="1">
        <f t="array" ref="L41">IFERROR(INDEX(D:D,MATCH(ROW(39:39),E:E,0),1),"")</f>
        <v/>
      </c>
      <c r="N41" t="str" cm="1">
        <f t="array" ref="N41">IFERROR(INDEX(D:D,MATCH(ROW(39:39),F:F,0),1),"")</f>
        <v/>
      </c>
      <c r="P41" t="str" cm="1">
        <f t="array" ref="P41">IFERROR(INDEX(D:D,MATCH(ROW(39:39),G:G,0),1),"")</f>
        <v/>
      </c>
      <c r="R41" t="str" cm="1">
        <f t="array" ref="R41">IFERROR(INDEX(D:D,MATCH(ROW(39:39),H:H,0),1),"")</f>
        <v>131679　ﾘｰｽ/工具</v>
      </c>
      <c r="T41" t="str" cm="1">
        <f t="array" ref="T41">IFERROR(INDEX(D:D,MATCH(ROW(39:39),I:I,0),1),"")</f>
        <v>131679　ﾘｰｽ/工具</v>
      </c>
      <c r="V41" t="str" cm="1">
        <f t="array" ref="V41">IFERROR(INDEX(D:D,MATCH(ROW(39:39),J:J,0),1),"")</f>
        <v>131679　ﾘｰｽ/工具</v>
      </c>
    </row>
    <row r="42" spans="4:22" x14ac:dyDescent="0.4">
      <c r="D42" t="s">
        <v>161</v>
      </c>
      <c r="E42">
        <f>COUNTIF($D$3:D42,"*"&amp;$B$3&amp;"*")</f>
        <v>0</v>
      </c>
      <c r="F42">
        <f>COUNTIF($D$3:D42,"*"&amp;$B$4&amp;"*")</f>
        <v>0</v>
      </c>
      <c r="G42">
        <f>COUNTIF($D$3:D42,"*"&amp;$B$5&amp;"*")</f>
        <v>0</v>
      </c>
      <c r="H42">
        <f>COUNTIF($D$3:D42,"*"&amp;$B$6&amp;"*")</f>
        <v>40</v>
      </c>
      <c r="I42">
        <f>COUNTIF($D$3:D42,"*"&amp;$B$7&amp;"*")</f>
        <v>40</v>
      </c>
      <c r="J42">
        <f>COUNTIF($D$3:D42,"*"&amp;$B$8&amp;"*")</f>
        <v>40</v>
      </c>
      <c r="L42" t="str" cm="1">
        <f t="array" ref="L42">IFERROR(INDEX(D:D,MATCH(ROW(40:40),E:E,0),1),"")</f>
        <v/>
      </c>
      <c r="N42" t="str" cm="1">
        <f t="array" ref="N42">IFERROR(INDEX(D:D,MATCH(ROW(40:40),F:F,0),1),"")</f>
        <v/>
      </c>
      <c r="P42" t="str" cm="1">
        <f t="array" ref="P42">IFERROR(INDEX(D:D,MATCH(ROW(40:40),G:G,0),1),"")</f>
        <v/>
      </c>
      <c r="R42" t="str" cm="1">
        <f t="array" ref="R42">IFERROR(INDEX(D:D,MATCH(ROW(40:40),H:H,0),1),"")</f>
        <v>131682　ﾘｰｽ/工事用看板安全標識</v>
      </c>
      <c r="T42" t="str" cm="1">
        <f t="array" ref="T42">IFERROR(INDEX(D:D,MATCH(ROW(40:40),I:I,0),1),"")</f>
        <v>131682　ﾘｰｽ/工事用看板安全標識</v>
      </c>
      <c r="V42" t="str" cm="1">
        <f t="array" ref="V42">IFERROR(INDEX(D:D,MATCH(ROW(40:40),J:J,0),1),"")</f>
        <v>131682　ﾘｰｽ/工事用看板安全標識</v>
      </c>
    </row>
    <row r="43" spans="4:22" x14ac:dyDescent="0.4">
      <c r="D43" t="s">
        <v>162</v>
      </c>
      <c r="E43">
        <f>COUNTIF($D$3:D43,"*"&amp;$B$3&amp;"*")</f>
        <v>0</v>
      </c>
      <c r="F43">
        <f>COUNTIF($D$3:D43,"*"&amp;$B$4&amp;"*")</f>
        <v>0</v>
      </c>
      <c r="G43">
        <f>COUNTIF($D$3:D43,"*"&amp;$B$5&amp;"*")</f>
        <v>0</v>
      </c>
      <c r="H43">
        <f>COUNTIF($D$3:D43,"*"&amp;$B$6&amp;"*")</f>
        <v>41</v>
      </c>
      <c r="I43">
        <f>COUNTIF($D$3:D43,"*"&amp;$B$7&amp;"*")</f>
        <v>41</v>
      </c>
      <c r="J43">
        <f>COUNTIF($D$3:D43,"*"&amp;$B$8&amp;"*")</f>
        <v>41</v>
      </c>
      <c r="L43" t="str" cm="1">
        <f t="array" ref="L43">IFERROR(INDEX(D:D,MATCH(ROW(41:41),E:E,0),1),"")</f>
        <v/>
      </c>
      <c r="N43" t="str" cm="1">
        <f t="array" ref="N43">IFERROR(INDEX(D:D,MATCH(ROW(41:41),F:F,0),1),"")</f>
        <v/>
      </c>
      <c r="P43" t="str" cm="1">
        <f t="array" ref="P43">IFERROR(INDEX(D:D,MATCH(ROW(41:41),G:G,0),1),"")</f>
        <v/>
      </c>
      <c r="R43" t="str" cm="1">
        <f t="array" ref="R43">IFERROR(INDEX(D:D,MATCH(ROW(41:41),H:H,0),1),"")</f>
        <v>131685　ﾘｰｽ/ｼｰｽﾞﾝ物</v>
      </c>
      <c r="T43" t="str" cm="1">
        <f t="array" ref="T43">IFERROR(INDEX(D:D,MATCH(ROW(41:41),I:I,0),1),"")</f>
        <v>131685　ﾘｰｽ/ｼｰｽﾞﾝ物</v>
      </c>
      <c r="V43" t="str" cm="1">
        <f t="array" ref="V43">IFERROR(INDEX(D:D,MATCH(ROW(41:41),J:J,0),1),"")</f>
        <v>131685　ﾘｰｽ/ｼｰｽﾞﾝ物</v>
      </c>
    </row>
    <row r="44" spans="4:22" x14ac:dyDescent="0.4">
      <c r="D44" t="s">
        <v>163</v>
      </c>
      <c r="E44">
        <f>COUNTIF($D$3:D44,"*"&amp;$B$3&amp;"*")</f>
        <v>0</v>
      </c>
      <c r="F44">
        <f>COUNTIF($D$3:D44,"*"&amp;$B$4&amp;"*")</f>
        <v>0</v>
      </c>
      <c r="G44">
        <f>COUNTIF($D$3:D44,"*"&amp;$B$5&amp;"*")</f>
        <v>0</v>
      </c>
      <c r="H44">
        <f>COUNTIF($D$3:D44,"*"&amp;$B$6&amp;"*")</f>
        <v>42</v>
      </c>
      <c r="I44">
        <f>COUNTIF($D$3:D44,"*"&amp;$B$7&amp;"*")</f>
        <v>42</v>
      </c>
      <c r="J44">
        <f>COUNTIF($D$3:D44,"*"&amp;$B$8&amp;"*")</f>
        <v>42</v>
      </c>
      <c r="L44" t="str" cm="1">
        <f t="array" ref="L44">IFERROR(INDEX(D:D,MATCH(ROW(42:42),E:E,0),1),"")</f>
        <v/>
      </c>
      <c r="N44" t="str" cm="1">
        <f t="array" ref="N44">IFERROR(INDEX(D:D,MATCH(ROW(42:42),F:F,0),1),"")</f>
        <v/>
      </c>
      <c r="P44" t="str" cm="1">
        <f t="array" ref="P44">IFERROR(INDEX(D:D,MATCH(ROW(42:42),G:G,0),1),"")</f>
        <v/>
      </c>
      <c r="R44" t="str" cm="1">
        <f t="array" ref="R44">IFERROR(INDEX(D:D,MATCH(ROW(42:42),H:H,0),1),"")</f>
        <v>131688　ﾘｰｽ/ｺﾋﾟｰ機(ｶｳﾝﾄ料･ｲﾝｸ含む)</v>
      </c>
      <c r="T44" t="str" cm="1">
        <f t="array" ref="T44">IFERROR(INDEX(D:D,MATCH(ROW(42:42),I:I,0),1),"")</f>
        <v>131688　ﾘｰｽ/ｺﾋﾟｰ機(ｶｳﾝﾄ料･ｲﾝｸ含む)</v>
      </c>
      <c r="V44" t="str" cm="1">
        <f t="array" ref="V44">IFERROR(INDEX(D:D,MATCH(ROW(42:42),J:J,0),1),"")</f>
        <v>131688　ﾘｰｽ/ｺﾋﾟｰ機(ｶｳﾝﾄ料･ｲﾝｸ含む)</v>
      </c>
    </row>
    <row r="45" spans="4:22" x14ac:dyDescent="0.4">
      <c r="D45" t="s">
        <v>164</v>
      </c>
      <c r="E45">
        <f>COUNTIF($D$3:D45,"*"&amp;$B$3&amp;"*")</f>
        <v>0</v>
      </c>
      <c r="F45">
        <f>COUNTIF($D$3:D45,"*"&amp;$B$4&amp;"*")</f>
        <v>0</v>
      </c>
      <c r="G45">
        <f>COUNTIF($D$3:D45,"*"&amp;$B$5&amp;"*")</f>
        <v>0</v>
      </c>
      <c r="H45">
        <f>COUNTIF($D$3:D45,"*"&amp;$B$6&amp;"*")</f>
        <v>43</v>
      </c>
      <c r="I45">
        <f>COUNTIF($D$3:D45,"*"&amp;$B$7&amp;"*")</f>
        <v>43</v>
      </c>
      <c r="J45">
        <f>COUNTIF($D$3:D45,"*"&amp;$B$8&amp;"*")</f>
        <v>43</v>
      </c>
      <c r="L45" t="str" cm="1">
        <f t="array" ref="L45">IFERROR(INDEX(D:D,MATCH(ROW(43:43),E:E,0),1),"")</f>
        <v/>
      </c>
      <c r="N45" t="str" cm="1">
        <f t="array" ref="N45">IFERROR(INDEX(D:D,MATCH(ROW(43:43),F:F,0),1),"")</f>
        <v/>
      </c>
      <c r="P45" t="str" cm="1">
        <f t="array" ref="P45">IFERROR(INDEX(D:D,MATCH(ROW(43:43),G:G,0),1),"")</f>
        <v/>
      </c>
      <c r="R45" t="str" cm="1">
        <f t="array" ref="R45">IFERROR(INDEX(D:D,MATCH(ROW(43:43),H:H,0),1),"")</f>
        <v>131695　ﾘｰｽ/その他</v>
      </c>
      <c r="T45" t="str" cm="1">
        <f t="array" ref="T45">IFERROR(INDEX(D:D,MATCH(ROW(43:43),I:I,0),1),"")</f>
        <v>131695　ﾘｰｽ/その他</v>
      </c>
      <c r="V45" t="str" cm="1">
        <f t="array" ref="V45">IFERROR(INDEX(D:D,MATCH(ROW(43:43),J:J,0),1),"")</f>
        <v>131695　ﾘｰｽ/その他</v>
      </c>
    </row>
    <row r="46" spans="4:22" x14ac:dyDescent="0.4">
      <c r="D46" t="s">
        <v>165</v>
      </c>
      <c r="E46">
        <f>COUNTIF($D$3:D46,"*"&amp;$B$3&amp;"*")</f>
        <v>0</v>
      </c>
      <c r="F46">
        <f>COUNTIF($D$3:D46,"*"&amp;$B$4&amp;"*")</f>
        <v>0</v>
      </c>
      <c r="G46">
        <f>COUNTIF($D$3:D46,"*"&amp;$B$5&amp;"*")</f>
        <v>0</v>
      </c>
      <c r="H46">
        <f>COUNTIF($D$3:D46,"*"&amp;$B$6&amp;"*")</f>
        <v>44</v>
      </c>
      <c r="I46">
        <f>COUNTIF($D$3:D46,"*"&amp;$B$7&amp;"*")</f>
        <v>44</v>
      </c>
      <c r="J46">
        <f>COUNTIF($D$3:D46,"*"&amp;$B$8&amp;"*")</f>
        <v>44</v>
      </c>
      <c r="L46" t="str" cm="1">
        <f t="array" ref="L46">IFERROR(INDEX(D:D,MATCH(ROW(44:44),E:E,0),1),"")</f>
        <v/>
      </c>
      <c r="N46" t="str" cm="1">
        <f t="array" ref="N46">IFERROR(INDEX(D:D,MATCH(ROW(44:44),F:F,0),1),"")</f>
        <v/>
      </c>
      <c r="P46" t="str" cm="1">
        <f t="array" ref="P46">IFERROR(INDEX(D:D,MATCH(ROW(44:44),G:G,0),1),"")</f>
        <v/>
      </c>
      <c r="R46" t="str" cm="1">
        <f t="array" ref="R46">IFERROR(INDEX(D:D,MATCH(ROW(44:44),H:H,0),1),"")</f>
        <v>131913　消耗/雑金物費</v>
      </c>
      <c r="T46" t="str" cm="1">
        <f t="array" ref="T46">IFERROR(INDEX(D:D,MATCH(ROW(44:44),I:I,0),1),"")</f>
        <v>131913　消耗/雑金物費</v>
      </c>
      <c r="V46" t="str" cm="1">
        <f t="array" ref="V46">IFERROR(INDEX(D:D,MATCH(ROW(44:44),J:J,0),1),"")</f>
        <v>131913　消耗/雑金物費</v>
      </c>
    </row>
    <row r="47" spans="4:22" x14ac:dyDescent="0.4">
      <c r="D47" t="s">
        <v>166</v>
      </c>
      <c r="E47">
        <f>COUNTIF($D$3:D47,"*"&amp;$B$3&amp;"*")</f>
        <v>0</v>
      </c>
      <c r="F47">
        <f>COUNTIF($D$3:D47,"*"&amp;$B$4&amp;"*")</f>
        <v>0</v>
      </c>
      <c r="G47">
        <f>COUNTIF($D$3:D47,"*"&amp;$B$5&amp;"*")</f>
        <v>0</v>
      </c>
      <c r="H47">
        <f>COUNTIF($D$3:D47,"*"&amp;$B$6&amp;"*")</f>
        <v>45</v>
      </c>
      <c r="I47">
        <f>COUNTIF($D$3:D47,"*"&amp;$B$7&amp;"*")</f>
        <v>45</v>
      </c>
      <c r="J47">
        <f>COUNTIF($D$3:D47,"*"&amp;$B$8&amp;"*")</f>
        <v>45</v>
      </c>
      <c r="L47" t="str" cm="1">
        <f t="array" ref="L47">IFERROR(INDEX(D:D,MATCH(ROW(45:45),E:E,0),1),"")</f>
        <v/>
      </c>
      <c r="N47" t="str" cm="1">
        <f t="array" ref="N47">IFERROR(INDEX(D:D,MATCH(ROW(45:45),F:F,0),1),"")</f>
        <v/>
      </c>
      <c r="P47" t="str" cm="1">
        <f t="array" ref="P47">IFERROR(INDEX(D:D,MATCH(ROW(45:45),G:G,0),1),"")</f>
        <v/>
      </c>
      <c r="R47" t="str" cm="1">
        <f t="array" ref="R47">IFERROR(INDEX(D:D,MATCH(ROW(45:45),H:H,0),1),"")</f>
        <v>131916　消耗/着工前看板</v>
      </c>
      <c r="T47" t="str" cm="1">
        <f t="array" ref="T47">IFERROR(INDEX(D:D,MATCH(ROW(45:45),I:I,0),1),"")</f>
        <v>131916　消耗/着工前看板</v>
      </c>
      <c r="V47" t="str" cm="1">
        <f t="array" ref="V47">IFERROR(INDEX(D:D,MATCH(ROW(45:45),J:J,0),1),"")</f>
        <v>131916　消耗/着工前看板</v>
      </c>
    </row>
    <row r="48" spans="4:22" x14ac:dyDescent="0.4">
      <c r="D48" t="s">
        <v>167</v>
      </c>
      <c r="E48">
        <f>COUNTIF($D$3:D48,"*"&amp;$B$3&amp;"*")</f>
        <v>0</v>
      </c>
      <c r="F48">
        <f>COUNTIF($D$3:D48,"*"&amp;$B$4&amp;"*")</f>
        <v>0</v>
      </c>
      <c r="G48">
        <f>COUNTIF($D$3:D48,"*"&amp;$B$5&amp;"*")</f>
        <v>0</v>
      </c>
      <c r="H48">
        <f>COUNTIF($D$3:D48,"*"&amp;$B$6&amp;"*")</f>
        <v>46</v>
      </c>
      <c r="I48">
        <f>COUNTIF($D$3:D48,"*"&amp;$B$7&amp;"*")</f>
        <v>46</v>
      </c>
      <c r="J48">
        <f>COUNTIF($D$3:D48,"*"&amp;$B$8&amp;"*")</f>
        <v>46</v>
      </c>
      <c r="L48" t="str" cm="1">
        <f t="array" ref="L48">IFERROR(INDEX(D:D,MATCH(ROW(46:46),E:E,0),1),"")</f>
        <v/>
      </c>
      <c r="N48" t="str" cm="1">
        <f t="array" ref="N48">IFERROR(INDEX(D:D,MATCH(ROW(46:46),F:F,0),1),"")</f>
        <v/>
      </c>
      <c r="P48" t="str" cm="1">
        <f t="array" ref="P48">IFERROR(INDEX(D:D,MATCH(ROW(46:46),G:G,0),1),"")</f>
        <v/>
      </c>
      <c r="R48" t="str" cm="1">
        <f t="array" ref="R48">IFERROR(INDEX(D:D,MATCH(ROW(46:46),H:H,0),1),"")</f>
        <v>131919　消耗/その他(材)</v>
      </c>
      <c r="T48" t="str" cm="1">
        <f t="array" ref="T48">IFERROR(INDEX(D:D,MATCH(ROW(46:46),I:I,0),1),"")</f>
        <v>131919　消耗/その他(材)</v>
      </c>
      <c r="V48" t="str" cm="1">
        <f t="array" ref="V48">IFERROR(INDEX(D:D,MATCH(ROW(46:46),J:J,0),1),"")</f>
        <v>131919　消耗/その他(材)</v>
      </c>
    </row>
    <row r="49" spans="4:22" x14ac:dyDescent="0.4">
      <c r="D49" t="s">
        <v>168</v>
      </c>
      <c r="E49">
        <f>COUNTIF($D$3:D49,"*"&amp;$B$3&amp;"*")</f>
        <v>0</v>
      </c>
      <c r="F49">
        <f>COUNTIF($D$3:D49,"*"&amp;$B$4&amp;"*")</f>
        <v>0</v>
      </c>
      <c r="G49">
        <f>COUNTIF($D$3:D49,"*"&amp;$B$5&amp;"*")</f>
        <v>0</v>
      </c>
      <c r="H49">
        <f>COUNTIF($D$3:D49,"*"&amp;$B$6&amp;"*")</f>
        <v>47</v>
      </c>
      <c r="I49">
        <f>COUNTIF($D$3:D49,"*"&amp;$B$7&amp;"*")</f>
        <v>47</v>
      </c>
      <c r="J49">
        <f>COUNTIF($D$3:D49,"*"&amp;$B$8&amp;"*")</f>
        <v>47</v>
      </c>
      <c r="L49" t="str" cm="1">
        <f t="array" ref="L49">IFERROR(INDEX(D:D,MATCH(ROW(47:47),E:E,0),1),"")</f>
        <v/>
      </c>
      <c r="N49" t="str" cm="1">
        <f t="array" ref="N49">IFERROR(INDEX(D:D,MATCH(ROW(47:47),F:F,0),1),"")</f>
        <v/>
      </c>
      <c r="P49" t="str" cm="1">
        <f t="array" ref="P49">IFERROR(INDEX(D:D,MATCH(ROW(47:47),G:G,0),1),"")</f>
        <v/>
      </c>
      <c r="R49" t="str" cm="1">
        <f t="array" ref="R49">IFERROR(INDEX(D:D,MATCH(ROW(47:47),H:H,0),1),"")</f>
        <v>132213　運搬/ﾚｯｶｰ代</v>
      </c>
      <c r="T49" t="str" cm="1">
        <f t="array" ref="T49">IFERROR(INDEX(D:D,MATCH(ROW(47:47),I:I,0),1),"")</f>
        <v>132213　運搬/ﾚｯｶｰ代</v>
      </c>
      <c r="V49" t="str" cm="1">
        <f t="array" ref="V49">IFERROR(INDEX(D:D,MATCH(ROW(47:47),J:J,0),1),"")</f>
        <v>132213　運搬/ﾚｯｶｰ代</v>
      </c>
    </row>
    <row r="50" spans="4:22" x14ac:dyDescent="0.4">
      <c r="D50" t="s">
        <v>169</v>
      </c>
      <c r="E50">
        <f>COUNTIF($D$3:D50,"*"&amp;$B$3&amp;"*")</f>
        <v>0</v>
      </c>
      <c r="F50">
        <f>COUNTIF($D$3:D50,"*"&amp;$B$4&amp;"*")</f>
        <v>0</v>
      </c>
      <c r="G50">
        <f>COUNTIF($D$3:D50,"*"&amp;$B$5&amp;"*")</f>
        <v>0</v>
      </c>
      <c r="H50">
        <f>COUNTIF($D$3:D50,"*"&amp;$B$6&amp;"*")</f>
        <v>48</v>
      </c>
      <c r="I50">
        <f>COUNTIF($D$3:D50,"*"&amp;$B$7&amp;"*")</f>
        <v>48</v>
      </c>
      <c r="J50">
        <f>COUNTIF($D$3:D50,"*"&amp;$B$8&amp;"*")</f>
        <v>48</v>
      </c>
      <c r="L50" t="str" cm="1">
        <f t="array" ref="L50">IFERROR(INDEX(D:D,MATCH(ROW(48:48),E:E,0),1),"")</f>
        <v/>
      </c>
      <c r="N50" t="str" cm="1">
        <f t="array" ref="N50">IFERROR(INDEX(D:D,MATCH(ROW(48:48),F:F,0),1),"")</f>
        <v/>
      </c>
      <c r="P50" t="str" cm="1">
        <f t="array" ref="P50">IFERROR(INDEX(D:D,MATCH(ROW(48:48),G:G,0),1),"")</f>
        <v/>
      </c>
      <c r="R50" t="str" cm="1">
        <f t="array" ref="R50">IFERROR(INDEX(D:D,MATCH(ROW(48:48),H:H,0),1),"")</f>
        <v>132216　運搬/現場発生屑廃材処分費</v>
      </c>
      <c r="T50" t="str" cm="1">
        <f t="array" ref="T50">IFERROR(INDEX(D:D,MATCH(ROW(48:48),I:I,0),1),"")</f>
        <v>132216　運搬/現場発生屑廃材処分費</v>
      </c>
      <c r="V50" t="str" cm="1">
        <f t="array" ref="V50">IFERROR(INDEX(D:D,MATCH(ROW(48:48),J:J,0),1),"")</f>
        <v>132216　運搬/現場発生屑廃材処分費</v>
      </c>
    </row>
    <row r="51" spans="4:22" x14ac:dyDescent="0.4">
      <c r="D51" t="s">
        <v>170</v>
      </c>
      <c r="E51">
        <f>COUNTIF($D$3:D51,"*"&amp;$B$3&amp;"*")</f>
        <v>0</v>
      </c>
      <c r="F51">
        <f>COUNTIF($D$3:D51,"*"&amp;$B$4&amp;"*")</f>
        <v>0</v>
      </c>
      <c r="G51">
        <f>COUNTIF($D$3:D51,"*"&amp;$B$5&amp;"*")</f>
        <v>0</v>
      </c>
      <c r="H51">
        <f>COUNTIF($D$3:D51,"*"&amp;$B$6&amp;"*")</f>
        <v>49</v>
      </c>
      <c r="I51">
        <f>COUNTIF($D$3:D51,"*"&amp;$B$7&amp;"*")</f>
        <v>49</v>
      </c>
      <c r="J51">
        <f>COUNTIF($D$3:D51,"*"&amp;$B$8&amp;"*")</f>
        <v>49</v>
      </c>
      <c r="L51" t="str" cm="1">
        <f t="array" ref="L51">IFERROR(INDEX(D:D,MATCH(ROW(49:49),E:E,0),1),"")</f>
        <v/>
      </c>
      <c r="N51" t="str" cm="1">
        <f t="array" ref="N51">IFERROR(INDEX(D:D,MATCH(ROW(49:49),F:F,0),1),"")</f>
        <v/>
      </c>
      <c r="P51" t="str" cm="1">
        <f t="array" ref="P51">IFERROR(INDEX(D:D,MATCH(ROW(49:49),G:G,0),1),"")</f>
        <v/>
      </c>
      <c r="R51" t="str" cm="1">
        <f t="array" ref="R51">IFERROR(INDEX(D:D,MATCH(ROW(49:49),H:H,0),1),"")</f>
        <v>132219　運搬費</v>
      </c>
      <c r="T51" t="str" cm="1">
        <f t="array" ref="T51">IFERROR(INDEX(D:D,MATCH(ROW(49:49),I:I,0),1),"")</f>
        <v>132219　運搬費</v>
      </c>
      <c r="V51" t="str" cm="1">
        <f t="array" ref="V51">IFERROR(INDEX(D:D,MATCH(ROW(49:49),J:J,0),1),"")</f>
        <v>132219　運搬費</v>
      </c>
    </row>
    <row r="52" spans="4:22" x14ac:dyDescent="0.4">
      <c r="D52" t="s">
        <v>171</v>
      </c>
      <c r="E52">
        <f>COUNTIF($D$3:D52,"*"&amp;$B$3&amp;"*")</f>
        <v>0</v>
      </c>
      <c r="F52">
        <f>COUNTIF($D$3:D52,"*"&amp;$B$4&amp;"*")</f>
        <v>0</v>
      </c>
      <c r="G52">
        <f>COUNTIF($D$3:D52,"*"&amp;$B$5&amp;"*")</f>
        <v>0</v>
      </c>
      <c r="H52">
        <f>COUNTIF($D$3:D52,"*"&amp;$B$6&amp;"*")</f>
        <v>50</v>
      </c>
      <c r="I52">
        <f>COUNTIF($D$3:D52,"*"&amp;$B$7&amp;"*")</f>
        <v>50</v>
      </c>
      <c r="J52">
        <f>COUNTIF($D$3:D52,"*"&amp;$B$8&amp;"*")</f>
        <v>50</v>
      </c>
      <c r="L52" t="str" cm="1">
        <f t="array" ref="L52">IFERROR(INDEX(D:D,MATCH(ROW(50:50),E:E,0),1),"")</f>
        <v/>
      </c>
      <c r="N52" t="str" cm="1">
        <f t="array" ref="N52">IFERROR(INDEX(D:D,MATCH(ROW(50:50),F:F,0),1),"")</f>
        <v/>
      </c>
      <c r="P52" t="str" cm="1">
        <f t="array" ref="P52">IFERROR(INDEX(D:D,MATCH(ROW(50:50),G:G,0),1),"")</f>
        <v/>
      </c>
      <c r="R52" t="str" cm="1">
        <f t="array" ref="R52">IFERROR(INDEX(D:D,MATCH(ROW(50:50),H:H,0),1),"")</f>
        <v>132295　運搬/その他</v>
      </c>
      <c r="T52" t="str" cm="1">
        <f t="array" ref="T52">IFERROR(INDEX(D:D,MATCH(ROW(50:50),I:I,0),1),"")</f>
        <v>132295　運搬/その他</v>
      </c>
      <c r="V52" t="str" cm="1">
        <f t="array" ref="V52">IFERROR(INDEX(D:D,MATCH(ROW(50:50),J:J,0),1),"")</f>
        <v>132295　運搬/その他</v>
      </c>
    </row>
    <row r="53" spans="4:22" x14ac:dyDescent="0.4">
      <c r="D53" t="s">
        <v>172</v>
      </c>
      <c r="E53">
        <f>COUNTIF($D$3:D53,"*"&amp;$B$3&amp;"*")</f>
        <v>0</v>
      </c>
      <c r="F53">
        <f>COUNTIF($D$3:D53,"*"&amp;$B$4&amp;"*")</f>
        <v>0</v>
      </c>
      <c r="G53">
        <f>COUNTIF($D$3:D53,"*"&amp;$B$5&amp;"*")</f>
        <v>0</v>
      </c>
      <c r="H53">
        <f>COUNTIF($D$3:D53,"*"&amp;$B$6&amp;"*")</f>
        <v>51</v>
      </c>
      <c r="I53">
        <f>COUNTIF($D$3:D53,"*"&amp;$B$7&amp;"*")</f>
        <v>51</v>
      </c>
      <c r="J53">
        <f>COUNTIF($D$3:D53,"*"&amp;$B$8&amp;"*")</f>
        <v>51</v>
      </c>
      <c r="L53" t="str" cm="1">
        <f t="array" ref="L53">IFERROR(INDEX(D:D,MATCH(ROW(51:51),E:E,0),1),"")</f>
        <v/>
      </c>
      <c r="N53" t="str" cm="1">
        <f t="array" ref="N53">IFERROR(INDEX(D:D,MATCH(ROW(51:51),F:F,0),1),"")</f>
        <v/>
      </c>
      <c r="P53" t="str" cm="1">
        <f t="array" ref="P53">IFERROR(INDEX(D:D,MATCH(ROW(51:51),G:G,0),1),"")</f>
        <v/>
      </c>
      <c r="R53" t="str" cm="1">
        <f t="array" ref="R53">IFERROR(INDEX(D:D,MATCH(ROW(51:51),H:H,0),1),"")</f>
        <v>132513　雑労/仮設電気工事費</v>
      </c>
      <c r="T53" t="str" cm="1">
        <f t="array" ref="T53">IFERROR(INDEX(D:D,MATCH(ROW(51:51),I:I,0),1),"")</f>
        <v>132513　雑労/仮設電気工事費</v>
      </c>
      <c r="V53" t="str" cm="1">
        <f t="array" ref="V53">IFERROR(INDEX(D:D,MATCH(ROW(51:51),J:J,0),1),"")</f>
        <v>132513　雑労/仮設電気工事費</v>
      </c>
    </row>
    <row r="54" spans="4:22" x14ac:dyDescent="0.4">
      <c r="D54" t="s">
        <v>173</v>
      </c>
      <c r="E54">
        <f>COUNTIF($D$3:D54,"*"&amp;$B$3&amp;"*")</f>
        <v>0</v>
      </c>
      <c r="F54">
        <f>COUNTIF($D$3:D54,"*"&amp;$B$4&amp;"*")</f>
        <v>0</v>
      </c>
      <c r="G54">
        <f>COUNTIF($D$3:D54,"*"&amp;$B$5&amp;"*")</f>
        <v>0</v>
      </c>
      <c r="H54">
        <f>COUNTIF($D$3:D54,"*"&amp;$B$6&amp;"*")</f>
        <v>52</v>
      </c>
      <c r="I54">
        <f>COUNTIF($D$3:D54,"*"&amp;$B$7&amp;"*")</f>
        <v>52</v>
      </c>
      <c r="J54">
        <f>COUNTIF($D$3:D54,"*"&amp;$B$8&amp;"*")</f>
        <v>52</v>
      </c>
      <c r="L54" t="str" cm="1">
        <f t="array" ref="L54">IFERROR(INDEX(D:D,MATCH(ROW(52:52),E:E,0),1),"")</f>
        <v/>
      </c>
      <c r="N54" t="str" cm="1">
        <f t="array" ref="N54">IFERROR(INDEX(D:D,MATCH(ROW(52:52),F:F,0),1),"")</f>
        <v/>
      </c>
      <c r="P54" t="str" cm="1">
        <f t="array" ref="P54">IFERROR(INDEX(D:D,MATCH(ROW(52:52),G:G,0),1),"")</f>
        <v/>
      </c>
      <c r="R54" t="str" cm="1">
        <f t="array" ref="R54">IFERROR(INDEX(D:D,MATCH(ROW(52:52),H:H,0),1),"")</f>
        <v>132516　雑労/仮設水道工事費</v>
      </c>
      <c r="T54" t="str" cm="1">
        <f t="array" ref="T54">IFERROR(INDEX(D:D,MATCH(ROW(52:52),I:I,0),1),"")</f>
        <v>132516　雑労/仮設水道工事費</v>
      </c>
      <c r="V54" t="str" cm="1">
        <f t="array" ref="V54">IFERROR(INDEX(D:D,MATCH(ROW(52:52),J:J,0),1),"")</f>
        <v>132516　雑労/仮設水道工事費</v>
      </c>
    </row>
    <row r="55" spans="4:22" x14ac:dyDescent="0.4">
      <c r="D55" t="s">
        <v>174</v>
      </c>
      <c r="E55">
        <f>COUNTIF($D$3:D55,"*"&amp;$B$3&amp;"*")</f>
        <v>0</v>
      </c>
      <c r="F55">
        <f>COUNTIF($D$3:D55,"*"&amp;$B$4&amp;"*")</f>
        <v>0</v>
      </c>
      <c r="G55">
        <f>COUNTIF($D$3:D55,"*"&amp;$B$5&amp;"*")</f>
        <v>0</v>
      </c>
      <c r="H55">
        <f>COUNTIF($D$3:D55,"*"&amp;$B$6&amp;"*")</f>
        <v>53</v>
      </c>
      <c r="I55">
        <f>COUNTIF($D$3:D55,"*"&amp;$B$7&amp;"*")</f>
        <v>53</v>
      </c>
      <c r="J55">
        <f>COUNTIF($D$3:D55,"*"&amp;$B$8&amp;"*")</f>
        <v>53</v>
      </c>
      <c r="L55" t="str" cm="1">
        <f t="array" ref="L55">IFERROR(INDEX(D:D,MATCH(ROW(53:53),E:E,0),1),"")</f>
        <v/>
      </c>
      <c r="N55" t="str" cm="1">
        <f t="array" ref="N55">IFERROR(INDEX(D:D,MATCH(ROW(53:53),F:F,0),1),"")</f>
        <v/>
      </c>
      <c r="P55" t="str" cm="1">
        <f t="array" ref="P55">IFERROR(INDEX(D:D,MATCH(ROW(53:53),G:G,0),1),"")</f>
        <v/>
      </c>
      <c r="R55" t="str" cm="1">
        <f t="array" ref="R55">IFERROR(INDEX(D:D,MATCH(ROW(53:53),H:H,0),1),"")</f>
        <v>132519　雑労/墨出し(躯体工事)</v>
      </c>
      <c r="T55" t="str" cm="1">
        <f t="array" ref="T55">IFERROR(INDEX(D:D,MATCH(ROW(53:53),I:I,0),1),"")</f>
        <v>132519　雑労/墨出し(躯体工事)</v>
      </c>
      <c r="V55" t="str" cm="1">
        <f t="array" ref="V55">IFERROR(INDEX(D:D,MATCH(ROW(53:53),J:J,0),1),"")</f>
        <v>132519　雑労/墨出し(躯体工事)</v>
      </c>
    </row>
    <row r="56" spans="4:22" x14ac:dyDescent="0.4">
      <c r="D56" t="s">
        <v>175</v>
      </c>
      <c r="E56">
        <f>COUNTIF($D$3:D56,"*"&amp;$B$3&amp;"*")</f>
        <v>0</v>
      </c>
      <c r="F56">
        <f>COUNTIF($D$3:D56,"*"&amp;$B$4&amp;"*")</f>
        <v>0</v>
      </c>
      <c r="G56">
        <f>COUNTIF($D$3:D56,"*"&amp;$B$5&amp;"*")</f>
        <v>0</v>
      </c>
      <c r="H56">
        <f>COUNTIF($D$3:D56,"*"&amp;$B$6&amp;"*")</f>
        <v>54</v>
      </c>
      <c r="I56">
        <f>COUNTIF($D$3:D56,"*"&amp;$B$7&amp;"*")</f>
        <v>54</v>
      </c>
      <c r="J56">
        <f>COUNTIF($D$3:D56,"*"&amp;$B$8&amp;"*")</f>
        <v>54</v>
      </c>
      <c r="L56" t="str" cm="1">
        <f t="array" ref="L56">IFERROR(INDEX(D:D,MATCH(ROW(54:54),E:E,0),1),"")</f>
        <v/>
      </c>
      <c r="N56" t="str" cm="1">
        <f t="array" ref="N56">IFERROR(INDEX(D:D,MATCH(ROW(54:54),F:F,0),1),"")</f>
        <v/>
      </c>
      <c r="P56" t="str" cm="1">
        <f t="array" ref="P56">IFERROR(INDEX(D:D,MATCH(ROW(54:54),G:G,0),1),"")</f>
        <v/>
      </c>
      <c r="R56" t="str" cm="1">
        <f t="array" ref="R56">IFERROR(INDEX(D:D,MATCH(ROW(54:54),H:H,0),1),"")</f>
        <v>132522　雑労/墨出し(内装)</v>
      </c>
      <c r="T56" t="str" cm="1">
        <f t="array" ref="T56">IFERROR(INDEX(D:D,MATCH(ROW(54:54),I:I,0),1),"")</f>
        <v>132522　雑労/墨出し(内装)</v>
      </c>
      <c r="V56" t="str" cm="1">
        <f t="array" ref="V56">IFERROR(INDEX(D:D,MATCH(ROW(54:54),J:J,0),1),"")</f>
        <v>132522　雑労/墨出し(内装)</v>
      </c>
    </row>
    <row r="57" spans="4:22" x14ac:dyDescent="0.4">
      <c r="D57" t="s">
        <v>176</v>
      </c>
      <c r="E57">
        <f>COUNTIF($D$3:D57,"*"&amp;$B$3&amp;"*")</f>
        <v>0</v>
      </c>
      <c r="F57">
        <f>COUNTIF($D$3:D57,"*"&amp;$B$4&amp;"*")</f>
        <v>0</v>
      </c>
      <c r="G57">
        <f>COUNTIF($D$3:D57,"*"&amp;$B$5&amp;"*")</f>
        <v>0</v>
      </c>
      <c r="H57">
        <f>COUNTIF($D$3:D57,"*"&amp;$B$6&amp;"*")</f>
        <v>55</v>
      </c>
      <c r="I57">
        <f>COUNTIF($D$3:D57,"*"&amp;$B$7&amp;"*")</f>
        <v>55</v>
      </c>
      <c r="J57">
        <f>COUNTIF($D$3:D57,"*"&amp;$B$8&amp;"*")</f>
        <v>55</v>
      </c>
      <c r="L57" t="str" cm="1">
        <f t="array" ref="L57">IFERROR(INDEX(D:D,MATCH(ROW(55:55),E:E,0),1),"")</f>
        <v/>
      </c>
      <c r="N57" t="str" cm="1">
        <f t="array" ref="N57">IFERROR(INDEX(D:D,MATCH(ROW(55:55),F:F,0),1),"")</f>
        <v/>
      </c>
      <c r="P57" t="str" cm="1">
        <f t="array" ref="P57">IFERROR(INDEX(D:D,MATCH(ROW(55:55),G:G,0),1),"")</f>
        <v/>
      </c>
      <c r="R57" t="str" cm="1">
        <f t="array" ref="R57">IFERROR(INDEX(D:D,MATCH(ROW(55:55),H:H,0),1),"")</f>
        <v>132525　雑労/墨出し(外装仕上)</v>
      </c>
      <c r="T57" t="str" cm="1">
        <f t="array" ref="T57">IFERROR(INDEX(D:D,MATCH(ROW(55:55),I:I,0),1),"")</f>
        <v>132525　雑労/墨出し(外装仕上)</v>
      </c>
      <c r="V57" t="str" cm="1">
        <f t="array" ref="V57">IFERROR(INDEX(D:D,MATCH(ROW(55:55),J:J,0),1),"")</f>
        <v>132525　雑労/墨出し(外装仕上)</v>
      </c>
    </row>
    <row r="58" spans="4:22" x14ac:dyDescent="0.4">
      <c r="D58" t="s">
        <v>177</v>
      </c>
      <c r="E58">
        <f>COUNTIF($D$3:D58,"*"&amp;$B$3&amp;"*")</f>
        <v>0</v>
      </c>
      <c r="F58">
        <f>COUNTIF($D$3:D58,"*"&amp;$B$4&amp;"*")</f>
        <v>0</v>
      </c>
      <c r="G58">
        <f>COUNTIF($D$3:D58,"*"&amp;$B$5&amp;"*")</f>
        <v>0</v>
      </c>
      <c r="H58">
        <f>COUNTIF($D$3:D58,"*"&amp;$B$6&amp;"*")</f>
        <v>56</v>
      </c>
      <c r="I58">
        <f>COUNTIF($D$3:D58,"*"&amp;$B$7&amp;"*")</f>
        <v>56</v>
      </c>
      <c r="J58">
        <f>COUNTIF($D$3:D58,"*"&amp;$B$8&amp;"*")</f>
        <v>56</v>
      </c>
      <c r="L58" t="str" cm="1">
        <f t="array" ref="L58">IFERROR(INDEX(D:D,MATCH(ROW(56:56),E:E,0),1),"")</f>
        <v/>
      </c>
      <c r="N58" t="str" cm="1">
        <f t="array" ref="N58">IFERROR(INDEX(D:D,MATCH(ROW(56:56),F:F,0),1),"")</f>
        <v/>
      </c>
      <c r="P58" t="str" cm="1">
        <f t="array" ref="P58">IFERROR(INDEX(D:D,MATCH(ROW(56:56),G:G,0),1),"")</f>
        <v/>
      </c>
      <c r="R58" t="str" cm="1">
        <f t="array" ref="R58">IFERROR(INDEX(D:D,MATCH(ROW(56:56),H:H,0),1),"")</f>
        <v>132528　雑労/墨出し(外構)</v>
      </c>
      <c r="T58" t="str" cm="1">
        <f t="array" ref="T58">IFERROR(INDEX(D:D,MATCH(ROW(56:56),I:I,0),1),"")</f>
        <v>132528　雑労/墨出し(外構)</v>
      </c>
      <c r="V58" t="str" cm="1">
        <f t="array" ref="V58">IFERROR(INDEX(D:D,MATCH(ROW(56:56),J:J,0),1),"")</f>
        <v>132528　雑労/墨出し(外構)</v>
      </c>
    </row>
    <row r="59" spans="4:22" x14ac:dyDescent="0.4">
      <c r="D59" t="s">
        <v>178</v>
      </c>
      <c r="E59">
        <f>COUNTIF($D$3:D59,"*"&amp;$B$3&amp;"*")</f>
        <v>0</v>
      </c>
      <c r="F59">
        <f>COUNTIF($D$3:D59,"*"&amp;$B$4&amp;"*")</f>
        <v>0</v>
      </c>
      <c r="G59">
        <f>COUNTIF($D$3:D59,"*"&amp;$B$5&amp;"*")</f>
        <v>0</v>
      </c>
      <c r="H59">
        <f>COUNTIF($D$3:D59,"*"&amp;$B$6&amp;"*")</f>
        <v>57</v>
      </c>
      <c r="I59">
        <f>COUNTIF($D$3:D59,"*"&amp;$B$7&amp;"*")</f>
        <v>57</v>
      </c>
      <c r="J59">
        <f>COUNTIF($D$3:D59,"*"&amp;$B$8&amp;"*")</f>
        <v>57</v>
      </c>
      <c r="L59" t="str" cm="1">
        <f t="array" ref="L59">IFERROR(INDEX(D:D,MATCH(ROW(57:57),E:E,0),1),"")</f>
        <v/>
      </c>
      <c r="N59" t="str" cm="1">
        <f t="array" ref="N59">IFERROR(INDEX(D:D,MATCH(ROW(57:57),F:F,0),1),"")</f>
        <v/>
      </c>
      <c r="P59" t="str" cm="1">
        <f t="array" ref="P59">IFERROR(INDEX(D:D,MATCH(ROW(57:57),G:G,0),1),"")</f>
        <v/>
      </c>
      <c r="R59" t="str" cm="1">
        <f t="array" ref="R59">IFERROR(INDEX(D:D,MATCH(ROW(57:57),H:H,0),1),"")</f>
        <v>132531　雑労/工事写真</v>
      </c>
      <c r="T59" t="str" cm="1">
        <f t="array" ref="T59">IFERROR(INDEX(D:D,MATCH(ROW(57:57),I:I,0),1),"")</f>
        <v>132531　雑労/工事写真</v>
      </c>
      <c r="V59" t="str" cm="1">
        <f t="array" ref="V59">IFERROR(INDEX(D:D,MATCH(ROW(57:57),J:J,0),1),"")</f>
        <v>132531　雑労/工事写真</v>
      </c>
    </row>
    <row r="60" spans="4:22" x14ac:dyDescent="0.4">
      <c r="D60" t="s">
        <v>179</v>
      </c>
      <c r="E60">
        <f>COUNTIF($D$3:D60,"*"&amp;$B$3&amp;"*")</f>
        <v>0</v>
      </c>
      <c r="F60">
        <f>COUNTIF($D$3:D60,"*"&amp;$B$4&amp;"*")</f>
        <v>0</v>
      </c>
      <c r="G60">
        <f>COUNTIF($D$3:D60,"*"&amp;$B$5&amp;"*")</f>
        <v>0</v>
      </c>
      <c r="H60">
        <f>COUNTIF($D$3:D60,"*"&amp;$B$6&amp;"*")</f>
        <v>58</v>
      </c>
      <c r="I60">
        <f>COUNTIF($D$3:D60,"*"&amp;$B$7&amp;"*")</f>
        <v>58</v>
      </c>
      <c r="J60">
        <f>COUNTIF($D$3:D60,"*"&amp;$B$8&amp;"*")</f>
        <v>58</v>
      </c>
      <c r="L60" t="str" cm="1">
        <f t="array" ref="L60">IFERROR(INDEX(D:D,MATCH(ROW(58:58),E:E,0),1),"")</f>
        <v/>
      </c>
      <c r="N60" t="str" cm="1">
        <f t="array" ref="N60">IFERROR(INDEX(D:D,MATCH(ROW(58:58),F:F,0),1),"")</f>
        <v/>
      </c>
      <c r="P60" t="str" cm="1">
        <f t="array" ref="P60">IFERROR(INDEX(D:D,MATCH(ROW(58:58),G:G,0),1),"")</f>
        <v/>
      </c>
      <c r="R60" t="str" cm="1">
        <f t="array" ref="R60">IFERROR(INDEX(D:D,MATCH(ROW(58:58),H:H,0),1),"")</f>
        <v>132534　雑労/竣工写真</v>
      </c>
      <c r="T60" t="str" cm="1">
        <f t="array" ref="T60">IFERROR(INDEX(D:D,MATCH(ROW(58:58),I:I,0),1),"")</f>
        <v>132534　雑労/竣工写真</v>
      </c>
      <c r="V60" t="str" cm="1">
        <f t="array" ref="V60">IFERROR(INDEX(D:D,MATCH(ROW(58:58),J:J,0),1),"")</f>
        <v>132534　雑労/竣工写真</v>
      </c>
    </row>
    <row r="61" spans="4:22" x14ac:dyDescent="0.4">
      <c r="D61" t="s">
        <v>180</v>
      </c>
      <c r="E61">
        <f>COUNTIF($D$3:D61,"*"&amp;$B$3&amp;"*")</f>
        <v>0</v>
      </c>
      <c r="F61">
        <f>COUNTIF($D$3:D61,"*"&amp;$B$4&amp;"*")</f>
        <v>0</v>
      </c>
      <c r="G61">
        <f>COUNTIF($D$3:D61,"*"&amp;$B$5&amp;"*")</f>
        <v>0</v>
      </c>
      <c r="H61">
        <f>COUNTIF($D$3:D61,"*"&amp;$B$6&amp;"*")</f>
        <v>59</v>
      </c>
      <c r="I61">
        <f>COUNTIF($D$3:D61,"*"&amp;$B$7&amp;"*")</f>
        <v>59</v>
      </c>
      <c r="J61">
        <f>COUNTIF($D$3:D61,"*"&amp;$B$8&amp;"*")</f>
        <v>59</v>
      </c>
      <c r="L61" t="str" cm="1">
        <f t="array" ref="L61">IFERROR(INDEX(D:D,MATCH(ROW(59:59),E:E,0),1),"")</f>
        <v/>
      </c>
      <c r="N61" t="str" cm="1">
        <f t="array" ref="N61">IFERROR(INDEX(D:D,MATCH(ROW(59:59),F:F,0),1),"")</f>
        <v/>
      </c>
      <c r="P61" t="str" cm="1">
        <f t="array" ref="P61">IFERROR(INDEX(D:D,MATCH(ROW(59:59),G:G,0),1),"")</f>
        <v/>
      </c>
      <c r="R61" t="str" cm="1">
        <f t="array" ref="R61">IFERROR(INDEX(D:D,MATCH(ROW(59:59),H:H,0),1),"")</f>
        <v>132537　雑労/警備員費(常駐)</v>
      </c>
      <c r="T61" t="str" cm="1">
        <f t="array" ref="T61">IFERROR(INDEX(D:D,MATCH(ROW(59:59),I:I,0),1),"")</f>
        <v>132537　雑労/警備員費(常駐)</v>
      </c>
      <c r="V61" t="str" cm="1">
        <f t="array" ref="V61">IFERROR(INDEX(D:D,MATCH(ROW(59:59),J:J,0),1),"")</f>
        <v>132537　雑労/警備員費(常駐)</v>
      </c>
    </row>
    <row r="62" spans="4:22" x14ac:dyDescent="0.4">
      <c r="D62" t="s">
        <v>181</v>
      </c>
      <c r="E62">
        <f>COUNTIF($D$3:D62,"*"&amp;$B$3&amp;"*")</f>
        <v>0</v>
      </c>
      <c r="F62">
        <f>COUNTIF($D$3:D62,"*"&amp;$B$4&amp;"*")</f>
        <v>0</v>
      </c>
      <c r="G62">
        <f>COUNTIF($D$3:D62,"*"&amp;$B$5&amp;"*")</f>
        <v>0</v>
      </c>
      <c r="H62">
        <f>COUNTIF($D$3:D62,"*"&amp;$B$6&amp;"*")</f>
        <v>60</v>
      </c>
      <c r="I62">
        <f>COUNTIF($D$3:D62,"*"&amp;$B$7&amp;"*")</f>
        <v>60</v>
      </c>
      <c r="J62">
        <f>COUNTIF($D$3:D62,"*"&amp;$B$8&amp;"*")</f>
        <v>60</v>
      </c>
      <c r="L62" t="str" cm="1">
        <f t="array" ref="L62">IFERROR(INDEX(D:D,MATCH(ROW(60:60),E:E,0),1),"")</f>
        <v/>
      </c>
      <c r="N62" t="str" cm="1">
        <f t="array" ref="N62">IFERROR(INDEX(D:D,MATCH(ROW(60:60),F:F,0),1),"")</f>
        <v/>
      </c>
      <c r="P62" t="str" cm="1">
        <f t="array" ref="P62">IFERROR(INDEX(D:D,MATCH(ROW(60:60),G:G,0),1),"")</f>
        <v/>
      </c>
      <c r="R62" t="str" cm="1">
        <f t="array" ref="R62">IFERROR(INDEX(D:D,MATCH(ROW(60:60),H:H,0),1),"")</f>
        <v>132540　雑労/警備員費(重点警備)</v>
      </c>
      <c r="T62" t="str" cm="1">
        <f t="array" ref="T62">IFERROR(INDEX(D:D,MATCH(ROW(60:60),I:I,0),1),"")</f>
        <v>132540　雑労/警備員費(重点警備)</v>
      </c>
      <c r="V62" t="str" cm="1">
        <f t="array" ref="V62">IFERROR(INDEX(D:D,MATCH(ROW(60:60),J:J,0),1),"")</f>
        <v>132540　雑労/警備員費(重点警備)</v>
      </c>
    </row>
    <row r="63" spans="4:22" x14ac:dyDescent="0.4">
      <c r="D63" t="s">
        <v>182</v>
      </c>
      <c r="E63">
        <f>COUNTIF($D$3:D63,"*"&amp;$B$3&amp;"*")</f>
        <v>0</v>
      </c>
      <c r="F63">
        <f>COUNTIF($D$3:D63,"*"&amp;$B$4&amp;"*")</f>
        <v>0</v>
      </c>
      <c r="G63">
        <f>COUNTIF($D$3:D63,"*"&amp;$B$5&amp;"*")</f>
        <v>0</v>
      </c>
      <c r="H63">
        <f>COUNTIF($D$3:D63,"*"&amp;$B$6&amp;"*")</f>
        <v>61</v>
      </c>
      <c r="I63">
        <f>COUNTIF($D$3:D63,"*"&amp;$B$7&amp;"*")</f>
        <v>61</v>
      </c>
      <c r="J63">
        <f>COUNTIF($D$3:D63,"*"&amp;$B$8&amp;"*")</f>
        <v>61</v>
      </c>
      <c r="L63" t="str" cm="1">
        <f t="array" ref="L63">IFERROR(INDEX(D:D,MATCH(ROW(61:61),E:E,0),1),"")</f>
        <v/>
      </c>
      <c r="N63" t="str" cm="1">
        <f t="array" ref="N63">IFERROR(INDEX(D:D,MATCH(ROW(61:61),F:F,0),1),"")</f>
        <v/>
      </c>
      <c r="P63" t="str" cm="1">
        <f t="array" ref="P63">IFERROR(INDEX(D:D,MATCH(ROW(61:61),G:G,0),1),"")</f>
        <v/>
      </c>
      <c r="R63" t="str" cm="1">
        <f t="array" ref="R63">IFERROR(INDEX(D:D,MATCH(ROW(61:61),H:H,0),1),"")</f>
        <v>132543　雑労/警備員費(ｽﾎﾟｯﾄ)</v>
      </c>
      <c r="T63" t="str" cm="1">
        <f t="array" ref="T63">IFERROR(INDEX(D:D,MATCH(ROW(61:61),I:I,0),1),"")</f>
        <v>132543　雑労/警備員費(ｽﾎﾟｯﾄ)</v>
      </c>
      <c r="V63" t="str" cm="1">
        <f t="array" ref="V63">IFERROR(INDEX(D:D,MATCH(ROW(61:61),J:J,0),1),"")</f>
        <v>132543　雑労/警備員費(ｽﾎﾟｯﾄ)</v>
      </c>
    </row>
    <row r="64" spans="4:22" x14ac:dyDescent="0.4">
      <c r="D64" t="s">
        <v>183</v>
      </c>
      <c r="E64">
        <f>COUNTIF($D$3:D64,"*"&amp;$B$3&amp;"*")</f>
        <v>0</v>
      </c>
      <c r="F64">
        <f>COUNTIF($D$3:D64,"*"&amp;$B$4&amp;"*")</f>
        <v>0</v>
      </c>
      <c r="G64">
        <f>COUNTIF($D$3:D64,"*"&amp;$B$5&amp;"*")</f>
        <v>0</v>
      </c>
      <c r="H64">
        <f>COUNTIF($D$3:D64,"*"&amp;$B$6&amp;"*")</f>
        <v>62</v>
      </c>
      <c r="I64">
        <f>COUNTIF($D$3:D64,"*"&amp;$B$7&amp;"*")</f>
        <v>62</v>
      </c>
      <c r="J64">
        <f>COUNTIF($D$3:D64,"*"&amp;$B$8&amp;"*")</f>
        <v>62</v>
      </c>
      <c r="L64" t="str" cm="1">
        <f t="array" ref="L64">IFERROR(INDEX(D:D,MATCH(ROW(62:62),E:E,0),1),"")</f>
        <v/>
      </c>
      <c r="N64" t="str" cm="1">
        <f t="array" ref="N64">IFERROR(INDEX(D:D,MATCH(ROW(62:62),F:F,0),1),"")</f>
        <v/>
      </c>
      <c r="P64" t="str" cm="1">
        <f t="array" ref="P64">IFERROR(INDEX(D:D,MATCH(ROW(62:62),G:G,0),1),"")</f>
        <v/>
      </c>
      <c r="R64" t="str" cm="1">
        <f t="array" ref="R64">IFERROR(INDEX(D:D,MATCH(ROW(62:62),H:H,0),1),"")</f>
        <v>132546　雑労/雑土工</v>
      </c>
      <c r="T64" t="str" cm="1">
        <f t="array" ref="T64">IFERROR(INDEX(D:D,MATCH(ROW(62:62),I:I,0),1),"")</f>
        <v>132546　雑労/雑土工</v>
      </c>
      <c r="V64" t="str" cm="1">
        <f t="array" ref="V64">IFERROR(INDEX(D:D,MATCH(ROW(62:62),J:J,0),1),"")</f>
        <v>132546　雑労/雑土工</v>
      </c>
    </row>
    <row r="65" spans="4:22" x14ac:dyDescent="0.4">
      <c r="D65" t="s">
        <v>184</v>
      </c>
      <c r="E65">
        <f>COUNTIF($D$3:D65,"*"&amp;$B$3&amp;"*")</f>
        <v>0</v>
      </c>
      <c r="F65">
        <f>COUNTIF($D$3:D65,"*"&amp;$B$4&amp;"*")</f>
        <v>0</v>
      </c>
      <c r="G65">
        <f>COUNTIF($D$3:D65,"*"&amp;$B$5&amp;"*")</f>
        <v>0</v>
      </c>
      <c r="H65">
        <f>COUNTIF($D$3:D65,"*"&amp;$B$6&amp;"*")</f>
        <v>63</v>
      </c>
      <c r="I65">
        <f>COUNTIF($D$3:D65,"*"&amp;$B$7&amp;"*")</f>
        <v>63</v>
      </c>
      <c r="J65">
        <f>COUNTIF($D$3:D65,"*"&amp;$B$8&amp;"*")</f>
        <v>63</v>
      </c>
      <c r="L65" t="str" cm="1">
        <f t="array" ref="L65">IFERROR(INDEX(D:D,MATCH(ROW(63:63),E:E,0),1),"")</f>
        <v/>
      </c>
      <c r="N65" t="str" cm="1">
        <f t="array" ref="N65">IFERROR(INDEX(D:D,MATCH(ROW(63:63),F:F,0),1),"")</f>
        <v/>
      </c>
      <c r="P65" t="str" cm="1">
        <f t="array" ref="P65">IFERROR(INDEX(D:D,MATCH(ROW(63:63),G:G,0),1),"")</f>
        <v/>
      </c>
      <c r="R65" t="str" cm="1">
        <f t="array" ref="R65">IFERROR(INDEX(D:D,MATCH(ROW(63:63),H:H,0),1),"")</f>
        <v>132549　雑労/工事中駐車料金</v>
      </c>
      <c r="T65" t="str" cm="1">
        <f t="array" ref="T65">IFERROR(INDEX(D:D,MATCH(ROW(63:63),I:I,0),1),"")</f>
        <v>132549　雑労/工事中駐車料金</v>
      </c>
      <c r="V65" t="str" cm="1">
        <f t="array" ref="V65">IFERROR(INDEX(D:D,MATCH(ROW(63:63),J:J,0),1),"")</f>
        <v>132549　雑労/工事中駐車料金</v>
      </c>
    </row>
    <row r="66" spans="4:22" x14ac:dyDescent="0.4">
      <c r="D66" t="s">
        <v>185</v>
      </c>
      <c r="E66">
        <f>COUNTIF($D$3:D66,"*"&amp;$B$3&amp;"*")</f>
        <v>0</v>
      </c>
      <c r="F66">
        <f>COUNTIF($D$3:D66,"*"&amp;$B$4&amp;"*")</f>
        <v>0</v>
      </c>
      <c r="G66">
        <f>COUNTIF($D$3:D66,"*"&amp;$B$5&amp;"*")</f>
        <v>0</v>
      </c>
      <c r="H66">
        <f>COUNTIF($D$3:D66,"*"&amp;$B$6&amp;"*")</f>
        <v>64</v>
      </c>
      <c r="I66">
        <f>COUNTIF($D$3:D66,"*"&amp;$B$7&amp;"*")</f>
        <v>64</v>
      </c>
      <c r="J66">
        <f>COUNTIF($D$3:D66,"*"&amp;$B$8&amp;"*")</f>
        <v>64</v>
      </c>
      <c r="L66" t="str" cm="1">
        <f t="array" ref="L66">IFERROR(INDEX(D:D,MATCH(ROW(64:64),E:E,0),1),"")</f>
        <v/>
      </c>
      <c r="N66" t="str" cm="1">
        <f t="array" ref="N66">IFERROR(INDEX(D:D,MATCH(ROW(64:64),F:F,0),1),"")</f>
        <v/>
      </c>
      <c r="P66" t="str" cm="1">
        <f t="array" ref="P66">IFERROR(INDEX(D:D,MATCH(ROW(64:64),G:G,0),1),"")</f>
        <v/>
      </c>
      <c r="R66" t="str" cm="1">
        <f t="array" ref="R66">IFERROR(INDEX(D:D,MATCH(ROW(64:64),H:H,0),1),"")</f>
        <v>132552　雑労/測量費</v>
      </c>
      <c r="T66" t="str" cm="1">
        <f t="array" ref="T66">IFERROR(INDEX(D:D,MATCH(ROW(64:64),I:I,0),1),"")</f>
        <v>132552　雑労/測量費</v>
      </c>
      <c r="V66" t="str" cm="1">
        <f t="array" ref="V66">IFERROR(INDEX(D:D,MATCH(ROW(64:64),J:J,0),1),"")</f>
        <v>132552　雑労/測量費</v>
      </c>
    </row>
    <row r="67" spans="4:22" x14ac:dyDescent="0.4">
      <c r="D67" t="s">
        <v>186</v>
      </c>
      <c r="E67">
        <f>COUNTIF($D$3:D67,"*"&amp;$B$3&amp;"*")</f>
        <v>0</v>
      </c>
      <c r="F67">
        <f>COUNTIF($D$3:D67,"*"&amp;$B$4&amp;"*")</f>
        <v>0</v>
      </c>
      <c r="G67">
        <f>COUNTIF($D$3:D67,"*"&amp;$B$5&amp;"*")</f>
        <v>0</v>
      </c>
      <c r="H67">
        <f>COUNTIF($D$3:D67,"*"&amp;$B$6&amp;"*")</f>
        <v>65</v>
      </c>
      <c r="I67">
        <f>COUNTIF($D$3:D67,"*"&amp;$B$7&amp;"*")</f>
        <v>65</v>
      </c>
      <c r="J67">
        <f>COUNTIF($D$3:D67,"*"&amp;$B$8&amp;"*")</f>
        <v>65</v>
      </c>
      <c r="L67" t="str" cm="1">
        <f t="array" ref="L67">IFERROR(INDEX(D:D,MATCH(ROW(65:65),E:E,0),1),"")</f>
        <v/>
      </c>
      <c r="N67" t="str" cm="1">
        <f t="array" ref="N67">IFERROR(INDEX(D:D,MATCH(ROW(65:65),F:F,0),1),"")</f>
        <v/>
      </c>
      <c r="P67" t="str" cm="1">
        <f t="array" ref="P67">IFERROR(INDEX(D:D,MATCH(ROW(65:65),G:G,0),1),"")</f>
        <v/>
      </c>
      <c r="R67" t="str" cm="1">
        <f t="array" ref="R67">IFERROR(INDEX(D:D,MATCH(ROW(65:65),H:H,0),1),"")</f>
        <v>132555　雑労/VOC濃度測定</v>
      </c>
      <c r="T67" t="str" cm="1">
        <f t="array" ref="T67">IFERROR(INDEX(D:D,MATCH(ROW(65:65),I:I,0),1),"")</f>
        <v>132555　雑労/VOC濃度測定</v>
      </c>
      <c r="V67" t="str" cm="1">
        <f t="array" ref="V67">IFERROR(INDEX(D:D,MATCH(ROW(65:65),J:J,0),1),"")</f>
        <v>132555　雑労/VOC濃度測定</v>
      </c>
    </row>
    <row r="68" spans="4:22" x14ac:dyDescent="0.4">
      <c r="D68" t="s">
        <v>187</v>
      </c>
      <c r="E68">
        <f>COUNTIF($D$3:D68,"*"&amp;$B$3&amp;"*")</f>
        <v>0</v>
      </c>
      <c r="F68">
        <f>COUNTIF($D$3:D68,"*"&amp;$B$4&amp;"*")</f>
        <v>0</v>
      </c>
      <c r="G68">
        <f>COUNTIF($D$3:D68,"*"&amp;$B$5&amp;"*")</f>
        <v>0</v>
      </c>
      <c r="H68">
        <f>COUNTIF($D$3:D68,"*"&amp;$B$6&amp;"*")</f>
        <v>66</v>
      </c>
      <c r="I68">
        <f>COUNTIF($D$3:D68,"*"&amp;$B$7&amp;"*")</f>
        <v>66</v>
      </c>
      <c r="J68">
        <f>COUNTIF($D$3:D68,"*"&amp;$B$8&amp;"*")</f>
        <v>66</v>
      </c>
      <c r="L68" t="str" cm="1">
        <f t="array" ref="L68">IFERROR(INDEX(D:D,MATCH(ROW(66:66),E:E,0),1),"")</f>
        <v/>
      </c>
      <c r="N68" t="str" cm="1">
        <f t="array" ref="N68">IFERROR(INDEX(D:D,MATCH(ROW(66:66),F:F,0),1),"")</f>
        <v/>
      </c>
      <c r="P68" t="str" cm="1">
        <f t="array" ref="P68">IFERROR(INDEX(D:D,MATCH(ROW(66:66),G:G,0),1),"")</f>
        <v/>
      </c>
      <c r="R68" t="str" cm="1">
        <f t="array" ref="R68">IFERROR(INDEX(D:D,MATCH(ROW(66:66),H:H,0),1),"")</f>
        <v>132595　雑労/その他</v>
      </c>
      <c r="T68" t="str" cm="1">
        <f t="array" ref="T68">IFERROR(INDEX(D:D,MATCH(ROW(66:66),I:I,0),1),"")</f>
        <v>132595　雑労/その他</v>
      </c>
      <c r="V68" t="str" cm="1">
        <f t="array" ref="V68">IFERROR(INDEX(D:D,MATCH(ROW(66:66),J:J,0),1),"")</f>
        <v>132595　雑労/その他</v>
      </c>
    </row>
    <row r="69" spans="4:22" x14ac:dyDescent="0.4">
      <c r="D69" t="s">
        <v>188</v>
      </c>
      <c r="E69">
        <f>COUNTIF($D$3:D69,"*"&amp;$B$3&amp;"*")</f>
        <v>0</v>
      </c>
      <c r="F69">
        <f>COUNTIF($D$3:D69,"*"&amp;$B$4&amp;"*")</f>
        <v>0</v>
      </c>
      <c r="G69">
        <f>COUNTIF($D$3:D69,"*"&amp;$B$5&amp;"*")</f>
        <v>0</v>
      </c>
      <c r="H69">
        <f>COUNTIF($D$3:D69,"*"&amp;$B$6&amp;"*")</f>
        <v>67</v>
      </c>
      <c r="I69">
        <f>COUNTIF($D$3:D69,"*"&amp;$B$7&amp;"*")</f>
        <v>67</v>
      </c>
      <c r="J69">
        <f>COUNTIF($D$3:D69,"*"&amp;$B$8&amp;"*")</f>
        <v>67</v>
      </c>
      <c r="L69" t="str" cm="1">
        <f t="array" ref="L69">IFERROR(INDEX(D:D,MATCH(ROW(67:67),E:E,0),1),"")</f>
        <v/>
      </c>
      <c r="N69" t="str" cm="1">
        <f t="array" ref="N69">IFERROR(INDEX(D:D,MATCH(ROW(67:67),F:F,0),1),"")</f>
        <v/>
      </c>
      <c r="P69" t="str" cm="1">
        <f t="array" ref="P69">IFERROR(INDEX(D:D,MATCH(ROW(67:67),G:G,0),1),"")</f>
        <v/>
      </c>
      <c r="R69" t="str" cm="1">
        <f t="array" ref="R69">IFERROR(INDEX(D:D,MATCH(ROW(67:67),H:H,0),1),"")</f>
        <v>132813　経費/電線養生費</v>
      </c>
      <c r="T69" t="str" cm="1">
        <f t="array" ref="T69">IFERROR(INDEX(D:D,MATCH(ROW(67:67),I:I,0),1),"")</f>
        <v>132813　経費/電線養生費</v>
      </c>
      <c r="V69" t="str" cm="1">
        <f t="array" ref="V69">IFERROR(INDEX(D:D,MATCH(ROW(67:67),J:J,0),1),"")</f>
        <v>132813　経費/電線養生費</v>
      </c>
    </row>
    <row r="70" spans="4:22" x14ac:dyDescent="0.4">
      <c r="D70" t="s">
        <v>189</v>
      </c>
      <c r="E70">
        <f>COUNTIF($D$3:D70,"*"&amp;$B$3&amp;"*")</f>
        <v>0</v>
      </c>
      <c r="F70">
        <f>COUNTIF($D$3:D70,"*"&amp;$B$4&amp;"*")</f>
        <v>0</v>
      </c>
      <c r="G70">
        <f>COUNTIF($D$3:D70,"*"&amp;$B$5&amp;"*")</f>
        <v>0</v>
      </c>
      <c r="H70">
        <f>COUNTIF($D$3:D70,"*"&amp;$B$6&amp;"*")</f>
        <v>68</v>
      </c>
      <c r="I70">
        <f>COUNTIF($D$3:D70,"*"&amp;$B$7&amp;"*")</f>
        <v>68</v>
      </c>
      <c r="J70">
        <f>COUNTIF($D$3:D70,"*"&amp;$B$8&amp;"*")</f>
        <v>68</v>
      </c>
      <c r="L70" t="str" cm="1">
        <f t="array" ref="L70">IFERROR(INDEX(D:D,MATCH(ROW(68:68),E:E,0),1),"")</f>
        <v/>
      </c>
      <c r="N70" t="str" cm="1">
        <f t="array" ref="N70">IFERROR(INDEX(D:D,MATCH(ROW(68:68),F:F,0),1),"")</f>
        <v/>
      </c>
      <c r="P70" t="str" cm="1">
        <f t="array" ref="P70">IFERROR(INDEX(D:D,MATCH(ROW(68:68),G:G,0),1),"")</f>
        <v/>
      </c>
      <c r="R70" t="str" cm="1">
        <f t="array" ref="R70">IFERROR(INDEX(D:D,MATCH(ROW(68:68),H:H,0),1),"")</f>
        <v>132816　経費/通信費</v>
      </c>
      <c r="T70" t="str" cm="1">
        <f t="array" ref="T70">IFERROR(INDEX(D:D,MATCH(ROW(68:68),I:I,0),1),"")</f>
        <v>132816　経費/通信費</v>
      </c>
      <c r="V70" t="str" cm="1">
        <f t="array" ref="V70">IFERROR(INDEX(D:D,MATCH(ROW(68:68),J:J,0),1),"")</f>
        <v>132816　経費/通信費</v>
      </c>
    </row>
    <row r="71" spans="4:22" x14ac:dyDescent="0.4">
      <c r="D71" t="s">
        <v>190</v>
      </c>
      <c r="E71">
        <f>COUNTIF($D$3:D71,"*"&amp;$B$3&amp;"*")</f>
        <v>0</v>
      </c>
      <c r="F71">
        <f>COUNTIF($D$3:D71,"*"&amp;$B$4&amp;"*")</f>
        <v>0</v>
      </c>
      <c r="G71">
        <f>COUNTIF($D$3:D71,"*"&amp;$B$5&amp;"*")</f>
        <v>0</v>
      </c>
      <c r="H71">
        <f>COUNTIF($D$3:D71,"*"&amp;$B$6&amp;"*")</f>
        <v>69</v>
      </c>
      <c r="I71">
        <f>COUNTIF($D$3:D71,"*"&amp;$B$7&amp;"*")</f>
        <v>69</v>
      </c>
      <c r="J71">
        <f>COUNTIF($D$3:D71,"*"&amp;$B$8&amp;"*")</f>
        <v>69</v>
      </c>
      <c r="L71" t="str" cm="1">
        <f t="array" ref="L71">IFERROR(INDEX(D:D,MATCH(ROW(69:69),E:E,0),1),"")</f>
        <v/>
      </c>
      <c r="N71" t="str" cm="1">
        <f t="array" ref="N71">IFERROR(INDEX(D:D,MATCH(ROW(69:69),F:F,0),1),"")</f>
        <v/>
      </c>
      <c r="P71" t="str" cm="1">
        <f t="array" ref="P71">IFERROR(INDEX(D:D,MATCH(ROW(69:69),G:G,0),1),"")</f>
        <v/>
      </c>
      <c r="R71" t="str" cm="1">
        <f t="array" ref="R71">IFERROR(INDEX(D:D,MATCH(ROW(69:69),H:H,0),1),"")</f>
        <v>132819　経費/仮設電気料金</v>
      </c>
      <c r="T71" t="str" cm="1">
        <f t="array" ref="T71">IFERROR(INDEX(D:D,MATCH(ROW(69:69),I:I,0),1),"")</f>
        <v>132819　経費/仮設電気料金</v>
      </c>
      <c r="V71" t="str" cm="1">
        <f t="array" ref="V71">IFERROR(INDEX(D:D,MATCH(ROW(69:69),J:J,0),1),"")</f>
        <v>132819　経費/仮設電気料金</v>
      </c>
    </row>
    <row r="72" spans="4:22" x14ac:dyDescent="0.4">
      <c r="D72" t="s">
        <v>191</v>
      </c>
      <c r="E72">
        <f>COUNTIF($D$3:D72,"*"&amp;$B$3&amp;"*")</f>
        <v>0</v>
      </c>
      <c r="F72">
        <f>COUNTIF($D$3:D72,"*"&amp;$B$4&amp;"*")</f>
        <v>0</v>
      </c>
      <c r="G72">
        <f>COUNTIF($D$3:D72,"*"&amp;$B$5&amp;"*")</f>
        <v>0</v>
      </c>
      <c r="H72">
        <f>COUNTIF($D$3:D72,"*"&amp;$B$6&amp;"*")</f>
        <v>70</v>
      </c>
      <c r="I72">
        <f>COUNTIF($D$3:D72,"*"&amp;$B$7&amp;"*")</f>
        <v>70</v>
      </c>
      <c r="J72">
        <f>COUNTIF($D$3:D72,"*"&amp;$B$8&amp;"*")</f>
        <v>70</v>
      </c>
      <c r="L72" t="str" cm="1">
        <f t="array" ref="L72">IFERROR(INDEX(D:D,MATCH(ROW(70:70),E:E,0),1),"")</f>
        <v/>
      </c>
      <c r="N72" t="str" cm="1">
        <f t="array" ref="N72">IFERROR(INDEX(D:D,MATCH(ROW(70:70),F:F,0),1),"")</f>
        <v/>
      </c>
      <c r="P72" t="str" cm="1">
        <f t="array" ref="P72">IFERROR(INDEX(D:D,MATCH(ROW(70:70),G:G,0),1),"")</f>
        <v/>
      </c>
      <c r="R72" t="str" cm="1">
        <f t="array" ref="R72">IFERROR(INDEX(D:D,MATCH(ROW(70:70),H:H,0),1),"")</f>
        <v>132822　経費/仮設水道料金</v>
      </c>
      <c r="T72" t="str" cm="1">
        <f t="array" ref="T72">IFERROR(INDEX(D:D,MATCH(ROW(70:70),I:I,0),1),"")</f>
        <v>132822　経費/仮設水道料金</v>
      </c>
      <c r="V72" t="str" cm="1">
        <f t="array" ref="V72">IFERROR(INDEX(D:D,MATCH(ROW(70:70),J:J,0),1),"")</f>
        <v>132822　経費/仮設水道料金</v>
      </c>
    </row>
    <row r="73" spans="4:22" x14ac:dyDescent="0.4">
      <c r="D73" t="s">
        <v>192</v>
      </c>
      <c r="E73">
        <f>COUNTIF($D$3:D73,"*"&amp;$B$3&amp;"*")</f>
        <v>0</v>
      </c>
      <c r="F73">
        <f>COUNTIF($D$3:D73,"*"&amp;$B$4&amp;"*")</f>
        <v>0</v>
      </c>
      <c r="G73">
        <f>COUNTIF($D$3:D73,"*"&amp;$B$5&amp;"*")</f>
        <v>0</v>
      </c>
      <c r="H73">
        <f>COUNTIF($D$3:D73,"*"&amp;$B$6&amp;"*")</f>
        <v>71</v>
      </c>
      <c r="I73">
        <f>COUNTIF($D$3:D73,"*"&amp;$B$7&amp;"*")</f>
        <v>71</v>
      </c>
      <c r="J73">
        <f>COUNTIF($D$3:D73,"*"&amp;$B$8&amp;"*")</f>
        <v>71</v>
      </c>
      <c r="L73" t="str" cm="1">
        <f t="array" ref="L73">IFERROR(INDEX(D:D,MATCH(ROW(71:71),E:E,0),1),"")</f>
        <v/>
      </c>
      <c r="N73" t="str" cm="1">
        <f t="array" ref="N73">IFERROR(INDEX(D:D,MATCH(ROW(71:71),F:F,0),1),"")</f>
        <v/>
      </c>
      <c r="P73" t="str" cm="1">
        <f t="array" ref="P73">IFERROR(INDEX(D:D,MATCH(ROW(71:71),G:G,0),1),"")</f>
        <v/>
      </c>
      <c r="R73" t="str" cm="1">
        <f t="array" ref="R73">IFERROR(INDEX(D:D,MATCH(ROW(71:71),H:H,0),1),"")</f>
        <v>132825　経費/仮設ｶﾞｽ料金</v>
      </c>
      <c r="T73" t="str" cm="1">
        <f t="array" ref="T73">IFERROR(INDEX(D:D,MATCH(ROW(71:71),I:I,0),1),"")</f>
        <v>132825　経費/仮設ｶﾞｽ料金</v>
      </c>
      <c r="V73" t="str" cm="1">
        <f t="array" ref="V73">IFERROR(INDEX(D:D,MATCH(ROW(71:71),J:J,0),1),"")</f>
        <v>132825　経費/仮設ｶﾞｽ料金</v>
      </c>
    </row>
    <row r="74" spans="4:22" x14ac:dyDescent="0.4">
      <c r="D74" t="s">
        <v>193</v>
      </c>
      <c r="E74">
        <f>COUNTIF($D$3:D74,"*"&amp;$B$3&amp;"*")</f>
        <v>0</v>
      </c>
      <c r="F74">
        <f>COUNTIF($D$3:D74,"*"&amp;$B$4&amp;"*")</f>
        <v>0</v>
      </c>
      <c r="G74">
        <f>COUNTIF($D$3:D74,"*"&amp;$B$5&amp;"*")</f>
        <v>0</v>
      </c>
      <c r="H74">
        <f>COUNTIF($D$3:D74,"*"&amp;$B$6&amp;"*")</f>
        <v>72</v>
      </c>
      <c r="I74">
        <f>COUNTIF($D$3:D74,"*"&amp;$B$7&amp;"*")</f>
        <v>72</v>
      </c>
      <c r="J74">
        <f>COUNTIF($D$3:D74,"*"&amp;$B$8&amp;"*")</f>
        <v>72</v>
      </c>
      <c r="L74" t="str" cm="1">
        <f t="array" ref="L74">IFERROR(INDEX(D:D,MATCH(ROW(72:72),E:E,0),1),"")</f>
        <v/>
      </c>
      <c r="N74" t="str" cm="1">
        <f t="array" ref="N74">IFERROR(INDEX(D:D,MATCH(ROW(72:72),F:F,0),1),"")</f>
        <v/>
      </c>
      <c r="P74" t="str" cm="1">
        <f t="array" ref="P74">IFERROR(INDEX(D:D,MATCH(ROW(72:72),G:G,0),1),"")</f>
        <v/>
      </c>
      <c r="R74" t="str" cm="1">
        <f t="array" ref="R74">IFERROR(INDEX(D:D,MATCH(ROW(72:72),H:H,0),1),"")</f>
        <v>132828　経費/現場事務所･駐車場家賃</v>
      </c>
      <c r="T74" t="str" cm="1">
        <f t="array" ref="T74">IFERROR(INDEX(D:D,MATCH(ROW(72:72),I:I,0),1),"")</f>
        <v>132828　経費/現場事務所･駐車場家賃</v>
      </c>
      <c r="V74" t="str" cm="1">
        <f t="array" ref="V74">IFERROR(INDEX(D:D,MATCH(ROW(72:72),J:J,0),1),"")</f>
        <v>132828　経費/現場事務所･駐車場家賃</v>
      </c>
    </row>
    <row r="75" spans="4:22" x14ac:dyDescent="0.4">
      <c r="D75" t="s">
        <v>194</v>
      </c>
      <c r="E75">
        <f>COUNTIF($D$3:D75,"*"&amp;$B$3&amp;"*")</f>
        <v>0</v>
      </c>
      <c r="F75">
        <f>COUNTIF($D$3:D75,"*"&amp;$B$4&amp;"*")</f>
        <v>0</v>
      </c>
      <c r="G75">
        <f>COUNTIF($D$3:D75,"*"&amp;$B$5&amp;"*")</f>
        <v>0</v>
      </c>
      <c r="H75">
        <f>COUNTIF($D$3:D75,"*"&amp;$B$6&amp;"*")</f>
        <v>73</v>
      </c>
      <c r="I75">
        <f>COUNTIF($D$3:D75,"*"&amp;$B$7&amp;"*")</f>
        <v>73</v>
      </c>
      <c r="J75">
        <f>COUNTIF($D$3:D75,"*"&amp;$B$8&amp;"*")</f>
        <v>73</v>
      </c>
      <c r="L75" t="str" cm="1">
        <f t="array" ref="L75">IFERROR(INDEX(D:D,MATCH(ROW(73:73),E:E,0),1),"")</f>
        <v/>
      </c>
      <c r="N75" t="str" cm="1">
        <f t="array" ref="N75">IFERROR(INDEX(D:D,MATCH(ROW(73:73),F:F,0),1),"")</f>
        <v/>
      </c>
      <c r="P75" t="str" cm="1">
        <f t="array" ref="P75">IFERROR(INDEX(D:D,MATCH(ROW(73:73),G:G,0),1),"")</f>
        <v/>
      </c>
      <c r="R75" t="str" cm="1">
        <f t="array" ref="R75">IFERROR(INDEX(D:D,MATCH(ROW(73:73),H:H,0),1),"")</f>
        <v>132831　経費/現場事務所(その他)</v>
      </c>
      <c r="T75" t="str" cm="1">
        <f t="array" ref="T75">IFERROR(INDEX(D:D,MATCH(ROW(73:73),I:I,0),1),"")</f>
        <v>132831　経費/現場事務所(その他)</v>
      </c>
      <c r="V75" t="str" cm="1">
        <f t="array" ref="V75">IFERROR(INDEX(D:D,MATCH(ROW(73:73),J:J,0),1),"")</f>
        <v>132831　経費/現場事務所(その他)</v>
      </c>
    </row>
    <row r="76" spans="4:22" x14ac:dyDescent="0.4">
      <c r="D76" t="s">
        <v>195</v>
      </c>
      <c r="E76">
        <f>COUNTIF($D$3:D76,"*"&amp;$B$3&amp;"*")</f>
        <v>0</v>
      </c>
      <c r="F76">
        <f>COUNTIF($D$3:D76,"*"&amp;$B$4&amp;"*")</f>
        <v>0</v>
      </c>
      <c r="G76">
        <f>COUNTIF($D$3:D76,"*"&amp;$B$5&amp;"*")</f>
        <v>0</v>
      </c>
      <c r="H76">
        <f>COUNTIF($D$3:D76,"*"&amp;$B$6&amp;"*")</f>
        <v>74</v>
      </c>
      <c r="I76">
        <f>COUNTIF($D$3:D76,"*"&amp;$B$7&amp;"*")</f>
        <v>74</v>
      </c>
      <c r="J76">
        <f>COUNTIF($D$3:D76,"*"&amp;$B$8&amp;"*")</f>
        <v>74</v>
      </c>
      <c r="L76" t="str" cm="1">
        <f t="array" ref="L76">IFERROR(INDEX(D:D,MATCH(ROW(74:74),E:E,0),1),"")</f>
        <v/>
      </c>
      <c r="N76" t="str" cm="1">
        <f t="array" ref="N76">IFERROR(INDEX(D:D,MATCH(ROW(74:74),F:F,0),1),"")</f>
        <v/>
      </c>
      <c r="P76" t="str" cm="1">
        <f t="array" ref="P76">IFERROR(INDEX(D:D,MATCH(ROW(74:74),G:G,0),1),"")</f>
        <v/>
      </c>
      <c r="R76" t="str" cm="1">
        <f t="array" ref="R76">IFERROR(INDEX(D:D,MATCH(ROW(74:74),H:H,0),1),"")</f>
        <v>132834　経費/現場事務所仮設(仕上･設備共)</v>
      </c>
      <c r="T76" t="str" cm="1">
        <f t="array" ref="T76">IFERROR(INDEX(D:D,MATCH(ROW(74:74),I:I,0),1),"")</f>
        <v>132834　経費/現場事務所仮設(仕上･設備共)</v>
      </c>
      <c r="V76" t="str" cm="1">
        <f t="array" ref="V76">IFERROR(INDEX(D:D,MATCH(ROW(74:74),J:J,0),1),"")</f>
        <v>132834　経費/現場事務所仮設(仕上･設備共)</v>
      </c>
    </row>
    <row r="77" spans="4:22" x14ac:dyDescent="0.4">
      <c r="D77" t="s">
        <v>196</v>
      </c>
      <c r="E77">
        <f>COUNTIF($D$3:D77,"*"&amp;$B$3&amp;"*")</f>
        <v>0</v>
      </c>
      <c r="F77">
        <f>COUNTIF($D$3:D77,"*"&amp;$B$4&amp;"*")</f>
        <v>0</v>
      </c>
      <c r="G77">
        <f>COUNTIF($D$3:D77,"*"&amp;$B$5&amp;"*")</f>
        <v>0</v>
      </c>
      <c r="H77">
        <f>COUNTIF($D$3:D77,"*"&amp;$B$6&amp;"*")</f>
        <v>75</v>
      </c>
      <c r="I77">
        <f>COUNTIF($D$3:D77,"*"&amp;$B$7&amp;"*")</f>
        <v>75</v>
      </c>
      <c r="J77">
        <f>COUNTIF($D$3:D77,"*"&amp;$B$8&amp;"*")</f>
        <v>75</v>
      </c>
      <c r="L77" t="str" cm="1">
        <f t="array" ref="L77">IFERROR(INDEX(D:D,MATCH(ROW(75:75),E:E,0),1),"")</f>
        <v/>
      </c>
      <c r="N77" t="str" cm="1">
        <f t="array" ref="N77">IFERROR(INDEX(D:D,MATCH(ROW(75:75),F:F,0),1),"")</f>
        <v/>
      </c>
      <c r="P77" t="str" cm="1">
        <f t="array" ref="P77">IFERROR(INDEX(D:D,MATCH(ROW(75:75),G:G,0),1),"")</f>
        <v/>
      </c>
      <c r="R77" t="str" cm="1">
        <f t="array" ref="R77">IFERROR(INDEX(D:D,MATCH(ROW(75:75),H:H,0),1),"")</f>
        <v>132837　経費/現場事務所用電気料金</v>
      </c>
      <c r="T77" t="str" cm="1">
        <f t="array" ref="T77">IFERROR(INDEX(D:D,MATCH(ROW(75:75),I:I,0),1),"")</f>
        <v>132837　経費/現場事務所用電気料金</v>
      </c>
      <c r="V77" t="str" cm="1">
        <f t="array" ref="V77">IFERROR(INDEX(D:D,MATCH(ROW(75:75),J:J,0),1),"")</f>
        <v>132837　経費/現場事務所用電気料金</v>
      </c>
    </row>
    <row r="78" spans="4:22" x14ac:dyDescent="0.4">
      <c r="D78" t="s">
        <v>197</v>
      </c>
      <c r="E78">
        <f>COUNTIF($D$3:D78,"*"&amp;$B$3&amp;"*")</f>
        <v>0</v>
      </c>
      <c r="F78">
        <f>COUNTIF($D$3:D78,"*"&amp;$B$4&amp;"*")</f>
        <v>0</v>
      </c>
      <c r="G78">
        <f>COUNTIF($D$3:D78,"*"&amp;$B$5&amp;"*")</f>
        <v>0</v>
      </c>
      <c r="H78">
        <f>COUNTIF($D$3:D78,"*"&amp;$B$6&amp;"*")</f>
        <v>76</v>
      </c>
      <c r="I78">
        <f>COUNTIF($D$3:D78,"*"&amp;$B$7&amp;"*")</f>
        <v>76</v>
      </c>
      <c r="J78">
        <f>COUNTIF($D$3:D78,"*"&amp;$B$8&amp;"*")</f>
        <v>76</v>
      </c>
      <c r="L78" t="str" cm="1">
        <f t="array" ref="L78">IFERROR(INDEX(D:D,MATCH(ROW(76:76),E:E,0),1),"")</f>
        <v/>
      </c>
      <c r="N78" t="str" cm="1">
        <f t="array" ref="N78">IFERROR(INDEX(D:D,MATCH(ROW(76:76),F:F,0),1),"")</f>
        <v/>
      </c>
      <c r="P78" t="str" cm="1">
        <f t="array" ref="P78">IFERROR(INDEX(D:D,MATCH(ROW(76:76),G:G,0),1),"")</f>
        <v/>
      </c>
      <c r="R78" t="str" cm="1">
        <f t="array" ref="R78">IFERROR(INDEX(D:D,MATCH(ROW(76:76),H:H,0),1),"")</f>
        <v>132840　経費/現場事務所用水道料金</v>
      </c>
      <c r="T78" t="str" cm="1">
        <f t="array" ref="T78">IFERROR(INDEX(D:D,MATCH(ROW(76:76),I:I,0),1),"")</f>
        <v>132840　経費/現場事務所用水道料金</v>
      </c>
      <c r="V78" t="str" cm="1">
        <f t="array" ref="V78">IFERROR(INDEX(D:D,MATCH(ROW(76:76),J:J,0),1),"")</f>
        <v>132840　経費/現場事務所用水道料金</v>
      </c>
    </row>
    <row r="79" spans="4:22" x14ac:dyDescent="0.4">
      <c r="D79" t="s">
        <v>198</v>
      </c>
      <c r="E79">
        <f>COUNTIF($D$3:D79,"*"&amp;$B$3&amp;"*")</f>
        <v>0</v>
      </c>
      <c r="F79">
        <f>COUNTIF($D$3:D79,"*"&amp;$B$4&amp;"*")</f>
        <v>0</v>
      </c>
      <c r="G79">
        <f>COUNTIF($D$3:D79,"*"&amp;$B$5&amp;"*")</f>
        <v>0</v>
      </c>
      <c r="H79">
        <f>COUNTIF($D$3:D79,"*"&amp;$B$6&amp;"*")</f>
        <v>77</v>
      </c>
      <c r="I79">
        <f>COUNTIF($D$3:D79,"*"&amp;$B$7&amp;"*")</f>
        <v>77</v>
      </c>
      <c r="J79">
        <f>COUNTIF($D$3:D79,"*"&amp;$B$8&amp;"*")</f>
        <v>77</v>
      </c>
      <c r="L79" t="str" cm="1">
        <f t="array" ref="L79">IFERROR(INDEX(D:D,MATCH(ROW(77:77),E:E,0),1),"")</f>
        <v/>
      </c>
      <c r="N79" t="str" cm="1">
        <f t="array" ref="N79">IFERROR(INDEX(D:D,MATCH(ROW(77:77),F:F,0),1),"")</f>
        <v/>
      </c>
      <c r="P79" t="str" cm="1">
        <f t="array" ref="P79">IFERROR(INDEX(D:D,MATCH(ROW(77:77),G:G,0),1),"")</f>
        <v/>
      </c>
      <c r="R79" t="str" cm="1">
        <f t="array" ref="R79">IFERROR(INDEX(D:D,MATCH(ROW(77:77),H:H,0),1),"")</f>
        <v>132843　経費/現場事務所用ｶﾞｽ料金</v>
      </c>
      <c r="T79" t="str" cm="1">
        <f t="array" ref="T79">IFERROR(INDEX(D:D,MATCH(ROW(77:77),I:I,0),1),"")</f>
        <v>132843　経費/現場事務所用ｶﾞｽ料金</v>
      </c>
      <c r="V79" t="str" cm="1">
        <f t="array" ref="V79">IFERROR(INDEX(D:D,MATCH(ROW(77:77),J:J,0),1),"")</f>
        <v>132843　経費/現場事務所用ｶﾞｽ料金</v>
      </c>
    </row>
    <row r="80" spans="4:22" x14ac:dyDescent="0.4">
      <c r="D80" t="s">
        <v>199</v>
      </c>
      <c r="E80">
        <f>COUNTIF($D$3:D80,"*"&amp;$B$3&amp;"*")</f>
        <v>0</v>
      </c>
      <c r="F80">
        <f>COUNTIF($D$3:D80,"*"&amp;$B$4&amp;"*")</f>
        <v>0</v>
      </c>
      <c r="G80">
        <f>COUNTIF($D$3:D80,"*"&amp;$B$5&amp;"*")</f>
        <v>0</v>
      </c>
      <c r="H80">
        <f>COUNTIF($D$3:D80,"*"&amp;$B$6&amp;"*")</f>
        <v>78</v>
      </c>
      <c r="I80">
        <f>COUNTIF($D$3:D80,"*"&amp;$B$7&amp;"*")</f>
        <v>78</v>
      </c>
      <c r="J80">
        <f>COUNTIF($D$3:D80,"*"&amp;$B$8&amp;"*")</f>
        <v>78</v>
      </c>
      <c r="L80" t="str" cm="1">
        <f t="array" ref="L80">IFERROR(INDEX(D:D,MATCH(ROW(78:78),E:E,0),1),"")</f>
        <v/>
      </c>
      <c r="N80" t="str" cm="1">
        <f t="array" ref="N80">IFERROR(INDEX(D:D,MATCH(ROW(78:78),F:F,0),1),"")</f>
        <v/>
      </c>
      <c r="P80" t="str" cm="1">
        <f t="array" ref="P80">IFERROR(INDEX(D:D,MATCH(ROW(78:78),G:G,0),1),"")</f>
        <v/>
      </c>
      <c r="R80" t="str" cm="1">
        <f t="array" ref="R80">IFERROR(INDEX(D:D,MATCH(ROW(78:78),H:H,0),1),"")</f>
        <v>132846　経費/施工図作成費</v>
      </c>
      <c r="T80" t="str" cm="1">
        <f t="array" ref="T80">IFERROR(INDEX(D:D,MATCH(ROW(78:78),I:I,0),1),"")</f>
        <v>132846　経費/施工図作成費</v>
      </c>
      <c r="V80" t="str" cm="1">
        <f t="array" ref="V80">IFERROR(INDEX(D:D,MATCH(ROW(78:78),J:J,0),1),"")</f>
        <v>132846　経費/施工図作成費</v>
      </c>
    </row>
    <row r="81" spans="4:22" x14ac:dyDescent="0.4">
      <c r="D81" t="s">
        <v>200</v>
      </c>
      <c r="E81">
        <f>COUNTIF($D$3:D81,"*"&amp;$B$3&amp;"*")</f>
        <v>0</v>
      </c>
      <c r="F81">
        <f>COUNTIF($D$3:D81,"*"&amp;$B$4&amp;"*")</f>
        <v>0</v>
      </c>
      <c r="G81">
        <f>COUNTIF($D$3:D81,"*"&amp;$B$5&amp;"*")</f>
        <v>0</v>
      </c>
      <c r="H81">
        <f>COUNTIF($D$3:D81,"*"&amp;$B$6&amp;"*")</f>
        <v>79</v>
      </c>
      <c r="I81">
        <f>COUNTIF($D$3:D81,"*"&amp;$B$7&amp;"*")</f>
        <v>79</v>
      </c>
      <c r="J81">
        <f>COUNTIF($D$3:D81,"*"&amp;$B$8&amp;"*")</f>
        <v>79</v>
      </c>
      <c r="L81" t="str" cm="1">
        <f t="array" ref="L81">IFERROR(INDEX(D:D,MATCH(ROW(79:79),E:E,0),1),"")</f>
        <v/>
      </c>
      <c r="N81" t="str" cm="1">
        <f t="array" ref="N81">IFERROR(INDEX(D:D,MATCH(ROW(79:79),F:F,0),1),"")</f>
        <v/>
      </c>
      <c r="P81" t="str" cm="1">
        <f t="array" ref="P81">IFERROR(INDEX(D:D,MATCH(ROW(79:79),G:G,0),1),"")</f>
        <v/>
      </c>
      <c r="R81" t="str" cm="1">
        <f t="array" ref="R81">IFERROR(INDEX(D:D,MATCH(ROW(79:79),H:H,0),1),"")</f>
        <v>132849　経費/PDF書籍化</v>
      </c>
      <c r="T81" t="str" cm="1">
        <f t="array" ref="T81">IFERROR(INDEX(D:D,MATCH(ROW(79:79),I:I,0),1),"")</f>
        <v>132849　経費/PDF書籍化</v>
      </c>
      <c r="V81" t="str" cm="1">
        <f t="array" ref="V81">IFERROR(INDEX(D:D,MATCH(ROW(79:79),J:J,0),1),"")</f>
        <v>132849　経費/PDF書籍化</v>
      </c>
    </row>
    <row r="82" spans="4:22" x14ac:dyDescent="0.4">
      <c r="D82" t="s">
        <v>201</v>
      </c>
      <c r="E82">
        <f>COUNTIF($D$3:D82,"*"&amp;$B$3&amp;"*")</f>
        <v>0</v>
      </c>
      <c r="F82">
        <f>COUNTIF($D$3:D82,"*"&amp;$B$4&amp;"*")</f>
        <v>0</v>
      </c>
      <c r="G82">
        <f>COUNTIF($D$3:D82,"*"&amp;$B$5&amp;"*")</f>
        <v>0</v>
      </c>
      <c r="H82">
        <f>COUNTIF($D$3:D82,"*"&amp;$B$6&amp;"*")</f>
        <v>80</v>
      </c>
      <c r="I82">
        <f>COUNTIF($D$3:D82,"*"&amp;$B$7&amp;"*")</f>
        <v>80</v>
      </c>
      <c r="J82">
        <f>COUNTIF($D$3:D82,"*"&amp;$B$8&amp;"*")</f>
        <v>80</v>
      </c>
      <c r="L82" t="str" cm="1">
        <f t="array" ref="L82">IFERROR(INDEX(D:D,MATCH(ROW(80:80),E:E,0),1),"")</f>
        <v/>
      </c>
      <c r="N82" t="str" cm="1">
        <f t="array" ref="N82">IFERROR(INDEX(D:D,MATCH(ROW(80:80),F:F,0),1),"")</f>
        <v/>
      </c>
      <c r="P82" t="str" cm="1">
        <f t="array" ref="P82">IFERROR(INDEX(D:D,MATCH(ROW(80:80),G:G,0),1),"")</f>
        <v/>
      </c>
      <c r="R82" t="str" cm="1">
        <f t="array" ref="R82">IFERROR(INDEX(D:D,MATCH(ROW(80:80),H:H,0),1),"")</f>
        <v>132852　経費/境界復旧費(事後)</v>
      </c>
      <c r="T82" t="str" cm="1">
        <f t="array" ref="T82">IFERROR(INDEX(D:D,MATCH(ROW(80:80),I:I,0),1),"")</f>
        <v>132852　経費/境界復旧費(事後)</v>
      </c>
      <c r="V82" t="str" cm="1">
        <f t="array" ref="V82">IFERROR(INDEX(D:D,MATCH(ROW(80:80),J:J,0),1),"")</f>
        <v>132852　経費/境界復旧費(事後)</v>
      </c>
    </row>
    <row r="83" spans="4:22" x14ac:dyDescent="0.4">
      <c r="D83" t="s">
        <v>202</v>
      </c>
      <c r="E83">
        <f>COUNTIF($D$3:D83,"*"&amp;$B$3&amp;"*")</f>
        <v>0</v>
      </c>
      <c r="F83">
        <f>COUNTIF($D$3:D83,"*"&amp;$B$4&amp;"*")</f>
        <v>0</v>
      </c>
      <c r="G83">
        <f>COUNTIF($D$3:D83,"*"&amp;$B$5&amp;"*")</f>
        <v>0</v>
      </c>
      <c r="H83">
        <f>COUNTIF($D$3:D83,"*"&amp;$B$6&amp;"*")</f>
        <v>81</v>
      </c>
      <c r="I83">
        <f>COUNTIF($D$3:D83,"*"&amp;$B$7&amp;"*")</f>
        <v>81</v>
      </c>
      <c r="J83">
        <f>COUNTIF($D$3:D83,"*"&amp;$B$8&amp;"*")</f>
        <v>81</v>
      </c>
      <c r="L83" t="str" cm="1">
        <f t="array" ref="L83">IFERROR(INDEX(D:D,MATCH(ROW(81:81),E:E,0),1),"")</f>
        <v/>
      </c>
      <c r="N83" t="str" cm="1">
        <f t="array" ref="N83">IFERROR(INDEX(D:D,MATCH(ROW(81:81),F:F,0),1),"")</f>
        <v/>
      </c>
      <c r="P83" t="str" cm="1">
        <f t="array" ref="P83">IFERROR(INDEX(D:D,MATCH(ROW(81:81),G:G,0),1),"")</f>
        <v/>
      </c>
      <c r="R83" t="str" cm="1">
        <f t="array" ref="R83">IFERROR(INDEX(D:D,MATCH(ROW(81:81),H:H,0),1),"")</f>
        <v>132855　経費/道路占用料･道路許可申請料</v>
      </c>
      <c r="T83" t="str" cm="1">
        <f t="array" ref="T83">IFERROR(INDEX(D:D,MATCH(ROW(81:81),I:I,0),1),"")</f>
        <v>132855　経費/道路占用料･道路許可申請料</v>
      </c>
      <c r="V83" t="str" cm="1">
        <f t="array" ref="V83">IFERROR(INDEX(D:D,MATCH(ROW(81:81),J:J,0),1),"")</f>
        <v>132855　経費/道路占用料･道路許可申請料</v>
      </c>
    </row>
    <row r="84" spans="4:22" x14ac:dyDescent="0.4">
      <c r="D84" t="s">
        <v>203</v>
      </c>
      <c r="E84">
        <f>COUNTIF($D$3:D84,"*"&amp;$B$3&amp;"*")</f>
        <v>0</v>
      </c>
      <c r="F84">
        <f>COUNTIF($D$3:D84,"*"&amp;$B$4&amp;"*")</f>
        <v>0</v>
      </c>
      <c r="G84">
        <f>COUNTIF($D$3:D84,"*"&amp;$B$5&amp;"*")</f>
        <v>0</v>
      </c>
      <c r="H84">
        <f>COUNTIF($D$3:D84,"*"&amp;$B$6&amp;"*")</f>
        <v>82</v>
      </c>
      <c r="I84">
        <f>COUNTIF($D$3:D84,"*"&amp;$B$7&amp;"*")</f>
        <v>82</v>
      </c>
      <c r="J84">
        <f>COUNTIF($D$3:D84,"*"&amp;$B$8&amp;"*")</f>
        <v>82</v>
      </c>
      <c r="L84" t="str" cm="1">
        <f t="array" ref="L84">IFERROR(INDEX(D:D,MATCH(ROW(82:82),E:E,0),1),"")</f>
        <v/>
      </c>
      <c r="N84" t="str" cm="1">
        <f t="array" ref="N84">IFERROR(INDEX(D:D,MATCH(ROW(82:82),F:F,0),1),"")</f>
        <v/>
      </c>
      <c r="P84" t="str" cm="1">
        <f t="array" ref="P84">IFERROR(INDEX(D:D,MATCH(ROW(82:82),G:G,0),1),"")</f>
        <v/>
      </c>
      <c r="R84" t="str" cm="1">
        <f t="array" ref="R84">IFERROR(INDEX(D:D,MATCH(ROW(82:82),H:H,0),1),"")</f>
        <v>132858　経費/仮設広告申請費</v>
      </c>
      <c r="T84" t="str" cm="1">
        <f t="array" ref="T84">IFERROR(INDEX(D:D,MATCH(ROW(82:82),I:I,0),1),"")</f>
        <v>132858　経費/仮設広告申請費</v>
      </c>
      <c r="V84" t="str" cm="1">
        <f t="array" ref="V84">IFERROR(INDEX(D:D,MATCH(ROW(82:82),J:J,0),1),"")</f>
        <v>132858　経費/仮設広告申請費</v>
      </c>
    </row>
    <row r="85" spans="4:22" x14ac:dyDescent="0.4">
      <c r="D85" t="s">
        <v>204</v>
      </c>
      <c r="E85">
        <f>COUNTIF($D$3:D85,"*"&amp;$B$3&amp;"*")</f>
        <v>0</v>
      </c>
      <c r="F85">
        <f>COUNTIF($D$3:D85,"*"&amp;$B$4&amp;"*")</f>
        <v>0</v>
      </c>
      <c r="G85">
        <f>COUNTIF($D$3:D85,"*"&amp;$B$5&amp;"*")</f>
        <v>0</v>
      </c>
      <c r="H85">
        <f>COUNTIF($D$3:D85,"*"&amp;$B$6&amp;"*")</f>
        <v>83</v>
      </c>
      <c r="I85">
        <f>COUNTIF($D$3:D85,"*"&amp;$B$7&amp;"*")</f>
        <v>83</v>
      </c>
      <c r="J85">
        <f>COUNTIF($D$3:D85,"*"&amp;$B$8&amp;"*")</f>
        <v>83</v>
      </c>
      <c r="L85" t="str" cm="1">
        <f t="array" ref="L85">IFERROR(INDEX(D:D,MATCH(ROW(83:83),E:E,0),1),"")</f>
        <v/>
      </c>
      <c r="N85" t="str" cm="1">
        <f t="array" ref="N85">IFERROR(INDEX(D:D,MATCH(ROW(83:83),F:F,0),1),"")</f>
        <v/>
      </c>
      <c r="P85" t="str" cm="1">
        <f t="array" ref="P85">IFERROR(INDEX(D:D,MATCH(ROW(83:83),G:G,0),1),"")</f>
        <v/>
      </c>
      <c r="R85" t="str" cm="1">
        <f t="array" ref="R85">IFERROR(INDEX(D:D,MATCH(ROW(83:83),H:H,0),1),"")</f>
        <v>132861　経費/保安協会申請費</v>
      </c>
      <c r="T85" t="str" cm="1">
        <f t="array" ref="T85">IFERROR(INDEX(D:D,MATCH(ROW(83:83),I:I,0),1),"")</f>
        <v>132861　経費/保安協会申請費</v>
      </c>
      <c r="V85" t="str" cm="1">
        <f t="array" ref="V85">IFERROR(INDEX(D:D,MATCH(ROW(83:83),J:J,0),1),"")</f>
        <v>132861　経費/保安協会申請費</v>
      </c>
    </row>
    <row r="86" spans="4:22" x14ac:dyDescent="0.4">
      <c r="D86" t="s">
        <v>205</v>
      </c>
      <c r="E86">
        <f>COUNTIF($D$3:D86,"*"&amp;$B$3&amp;"*")</f>
        <v>0</v>
      </c>
      <c r="F86">
        <f>COUNTIF($D$3:D86,"*"&amp;$B$4&amp;"*")</f>
        <v>0</v>
      </c>
      <c r="G86">
        <f>COUNTIF($D$3:D86,"*"&amp;$B$5&amp;"*")</f>
        <v>0</v>
      </c>
      <c r="H86">
        <f>COUNTIF($D$3:D86,"*"&amp;$B$6&amp;"*")</f>
        <v>84</v>
      </c>
      <c r="I86">
        <f>COUNTIF($D$3:D86,"*"&amp;$B$7&amp;"*")</f>
        <v>84</v>
      </c>
      <c r="J86">
        <f>COUNTIF($D$3:D86,"*"&amp;$B$8&amp;"*")</f>
        <v>84</v>
      </c>
      <c r="L86" t="str" cm="1">
        <f t="array" ref="L86">IFERROR(INDEX(D:D,MATCH(ROW(84:84),E:E,0),1),"")</f>
        <v/>
      </c>
      <c r="N86" t="str" cm="1">
        <f t="array" ref="N86">IFERROR(INDEX(D:D,MATCH(ROW(84:84),F:F,0),1),"")</f>
        <v/>
      </c>
      <c r="P86" t="str" cm="1">
        <f t="array" ref="P86">IFERROR(INDEX(D:D,MATCH(ROW(84:84),G:G,0),1),"")</f>
        <v/>
      </c>
      <c r="R86" t="str" cm="1">
        <f t="array" ref="R86">IFERROR(INDEX(D:D,MATCH(ROW(84:84),H:H,0),1),"")</f>
        <v>132864　経費/旅費交通費</v>
      </c>
      <c r="T86" t="str" cm="1">
        <f t="array" ref="T86">IFERROR(INDEX(D:D,MATCH(ROW(84:84),I:I,0),1),"")</f>
        <v>132864　経費/旅費交通費</v>
      </c>
      <c r="V86" t="str" cm="1">
        <f t="array" ref="V86">IFERROR(INDEX(D:D,MATCH(ROW(84:84),J:J,0),1),"")</f>
        <v>132864　経費/旅費交通費</v>
      </c>
    </row>
    <row r="87" spans="4:22" x14ac:dyDescent="0.4">
      <c r="D87" t="s">
        <v>206</v>
      </c>
      <c r="E87">
        <f>COUNTIF($D$3:D87,"*"&amp;$B$3&amp;"*")</f>
        <v>0</v>
      </c>
      <c r="F87">
        <f>COUNTIF($D$3:D87,"*"&amp;$B$4&amp;"*")</f>
        <v>0</v>
      </c>
      <c r="G87">
        <f>COUNTIF($D$3:D87,"*"&amp;$B$5&amp;"*")</f>
        <v>0</v>
      </c>
      <c r="H87">
        <f>COUNTIF($D$3:D87,"*"&amp;$B$6&amp;"*")</f>
        <v>85</v>
      </c>
      <c r="I87">
        <f>COUNTIF($D$3:D87,"*"&amp;$B$7&amp;"*")</f>
        <v>85</v>
      </c>
      <c r="J87">
        <f>COUNTIF($D$3:D87,"*"&amp;$B$8&amp;"*")</f>
        <v>85</v>
      </c>
      <c r="L87" t="str" cm="1">
        <f t="array" ref="L87">IFERROR(INDEX(D:D,MATCH(ROW(85:85),E:E,0),1),"")</f>
        <v/>
      </c>
      <c r="N87" t="str" cm="1">
        <f t="array" ref="N87">IFERROR(INDEX(D:D,MATCH(ROW(85:85),F:F,0),1),"")</f>
        <v/>
      </c>
      <c r="P87" t="str" cm="1">
        <f t="array" ref="P87">IFERROR(INDEX(D:D,MATCH(ROW(85:85),G:G,0),1),"")</f>
        <v/>
      </c>
      <c r="R87" t="str" cm="1">
        <f t="array" ref="R87">IFERROR(INDEX(D:D,MATCH(ROW(85:85),H:H,0),1),"")</f>
        <v>132867　経費/雑金物代</v>
      </c>
      <c r="T87" t="str" cm="1">
        <f t="array" ref="T87">IFERROR(INDEX(D:D,MATCH(ROW(85:85),I:I,0),1),"")</f>
        <v>132867　経費/雑金物代</v>
      </c>
      <c r="V87" t="str" cm="1">
        <f t="array" ref="V87">IFERROR(INDEX(D:D,MATCH(ROW(85:85),J:J,0),1),"")</f>
        <v>132867　経費/雑金物代</v>
      </c>
    </row>
    <row r="88" spans="4:22" x14ac:dyDescent="0.4">
      <c r="D88" t="s">
        <v>207</v>
      </c>
      <c r="E88">
        <f>COUNTIF($D$3:D88,"*"&amp;$B$3&amp;"*")</f>
        <v>0</v>
      </c>
      <c r="F88">
        <f>COUNTIF($D$3:D88,"*"&amp;$B$4&amp;"*")</f>
        <v>0</v>
      </c>
      <c r="G88">
        <f>COUNTIF($D$3:D88,"*"&amp;$B$5&amp;"*")</f>
        <v>0</v>
      </c>
      <c r="H88">
        <f>COUNTIF($D$3:D88,"*"&amp;$B$6&amp;"*")</f>
        <v>86</v>
      </c>
      <c r="I88">
        <f>COUNTIF($D$3:D88,"*"&amp;$B$7&amp;"*")</f>
        <v>86</v>
      </c>
      <c r="J88">
        <f>COUNTIF($D$3:D88,"*"&amp;$B$8&amp;"*")</f>
        <v>86</v>
      </c>
      <c r="L88" t="str" cm="1">
        <f t="array" ref="L88">IFERROR(INDEX(D:D,MATCH(ROW(86:86),E:E,0),1),"")</f>
        <v/>
      </c>
      <c r="N88" t="str" cm="1">
        <f t="array" ref="N88">IFERROR(INDEX(D:D,MATCH(ROW(86:86),F:F,0),1),"")</f>
        <v/>
      </c>
      <c r="P88" t="str" cm="1">
        <f t="array" ref="P88">IFERROR(INDEX(D:D,MATCH(ROW(86:86),G:G,0),1),"")</f>
        <v/>
      </c>
      <c r="R88" t="str" cm="1">
        <f t="array" ref="R88">IFERROR(INDEX(D:D,MATCH(ROW(86:86),H:H,0),1),"")</f>
        <v>132870　経費/電柱移設費</v>
      </c>
      <c r="T88" t="str" cm="1">
        <f t="array" ref="T88">IFERROR(INDEX(D:D,MATCH(ROW(86:86),I:I,0),1),"")</f>
        <v>132870　経費/電柱移設費</v>
      </c>
      <c r="V88" t="str" cm="1">
        <f t="array" ref="V88">IFERROR(INDEX(D:D,MATCH(ROW(86:86),J:J,0),1),"")</f>
        <v>132870　経費/電柱移設費</v>
      </c>
    </row>
    <row r="89" spans="4:22" x14ac:dyDescent="0.4">
      <c r="D89" t="s">
        <v>208</v>
      </c>
      <c r="E89">
        <f>COUNTIF($D$3:D89,"*"&amp;$B$3&amp;"*")</f>
        <v>0</v>
      </c>
      <c r="F89">
        <f>COUNTIF($D$3:D89,"*"&amp;$B$4&amp;"*")</f>
        <v>0</v>
      </c>
      <c r="G89">
        <f>COUNTIF($D$3:D89,"*"&amp;$B$5&amp;"*")</f>
        <v>0</v>
      </c>
      <c r="H89">
        <f>COUNTIF($D$3:D89,"*"&amp;$B$6&amp;"*")</f>
        <v>87</v>
      </c>
      <c r="I89">
        <f>COUNTIF($D$3:D89,"*"&amp;$B$7&amp;"*")</f>
        <v>87</v>
      </c>
      <c r="J89">
        <f>COUNTIF($D$3:D89,"*"&amp;$B$8&amp;"*")</f>
        <v>87</v>
      </c>
      <c r="L89" t="str" cm="1">
        <f t="array" ref="L89">IFERROR(INDEX(D:D,MATCH(ROW(87:87),E:E,0),1),"")</f>
        <v/>
      </c>
      <c r="N89" t="str" cm="1">
        <f t="array" ref="N89">IFERROR(INDEX(D:D,MATCH(ROW(87:87),F:F,0),1),"")</f>
        <v/>
      </c>
      <c r="P89" t="str" cm="1">
        <f t="array" ref="P89">IFERROR(INDEX(D:D,MATCH(ROW(87:87),G:G,0),1),"")</f>
        <v/>
      </c>
      <c r="R89" t="str" cm="1">
        <f t="array" ref="R89">IFERROR(INDEX(D:D,MATCH(ROW(87:87),H:H,0),1),"")</f>
        <v>132873　経費/飲食代</v>
      </c>
      <c r="T89" t="str" cm="1">
        <f t="array" ref="T89">IFERROR(INDEX(D:D,MATCH(ROW(87:87),I:I,0),1),"")</f>
        <v>132873　経費/飲食代</v>
      </c>
      <c r="V89" t="str" cm="1">
        <f t="array" ref="V89">IFERROR(INDEX(D:D,MATCH(ROW(87:87),J:J,0),1),"")</f>
        <v>132873　経費/飲食代</v>
      </c>
    </row>
    <row r="90" spans="4:22" x14ac:dyDescent="0.4">
      <c r="D90" t="s">
        <v>209</v>
      </c>
      <c r="E90">
        <f>COUNTIF($D$3:D90,"*"&amp;$B$3&amp;"*")</f>
        <v>0</v>
      </c>
      <c r="F90">
        <f>COUNTIF($D$3:D90,"*"&amp;$B$4&amp;"*")</f>
        <v>0</v>
      </c>
      <c r="G90">
        <f>COUNTIF($D$3:D90,"*"&amp;$B$5&amp;"*")</f>
        <v>0</v>
      </c>
      <c r="H90">
        <f>COUNTIF($D$3:D90,"*"&amp;$B$6&amp;"*")</f>
        <v>88</v>
      </c>
      <c r="I90">
        <f>COUNTIF($D$3:D90,"*"&amp;$B$7&amp;"*")</f>
        <v>88</v>
      </c>
      <c r="J90">
        <f>COUNTIF($D$3:D90,"*"&amp;$B$8&amp;"*")</f>
        <v>88</v>
      </c>
      <c r="L90" t="str" cm="1">
        <f t="array" ref="L90">IFERROR(INDEX(D:D,MATCH(ROW(88:88),E:E,0),1),"")</f>
        <v/>
      </c>
      <c r="N90" t="str" cm="1">
        <f t="array" ref="N90">IFERROR(INDEX(D:D,MATCH(ROW(88:88),F:F,0),1),"")</f>
        <v/>
      </c>
      <c r="P90" t="str" cm="1">
        <f t="array" ref="P90">IFERROR(INDEX(D:D,MATCH(ROW(88:88),G:G,0),1),"")</f>
        <v/>
      </c>
      <c r="R90" t="str" cm="1">
        <f t="array" ref="R90">IFERROR(INDEX(D:D,MATCH(ROW(88:88),H:H,0),1),"")</f>
        <v>132876　経費/食品代(軽減)</v>
      </c>
      <c r="T90" t="str" cm="1">
        <f t="array" ref="T90">IFERROR(INDEX(D:D,MATCH(ROW(88:88),I:I,0),1),"")</f>
        <v>132876　経費/食品代(軽減)</v>
      </c>
      <c r="V90" t="str" cm="1">
        <f t="array" ref="V90">IFERROR(INDEX(D:D,MATCH(ROW(88:88),J:J,0),1),"")</f>
        <v>132876　経費/食品代(軽減)</v>
      </c>
    </row>
    <row r="91" spans="4:22" x14ac:dyDescent="0.4">
      <c r="D91" t="s">
        <v>210</v>
      </c>
      <c r="E91">
        <f>COUNTIF($D$3:D91,"*"&amp;$B$3&amp;"*")</f>
        <v>0</v>
      </c>
      <c r="F91">
        <f>COUNTIF($D$3:D91,"*"&amp;$B$4&amp;"*")</f>
        <v>0</v>
      </c>
      <c r="G91">
        <f>COUNTIF($D$3:D91,"*"&amp;$B$5&amp;"*")</f>
        <v>0</v>
      </c>
      <c r="H91">
        <f>COUNTIF($D$3:D91,"*"&amp;$B$6&amp;"*")</f>
        <v>89</v>
      </c>
      <c r="I91">
        <f>COUNTIF($D$3:D91,"*"&amp;$B$7&amp;"*")</f>
        <v>89</v>
      </c>
      <c r="J91">
        <f>COUNTIF($D$3:D91,"*"&amp;$B$8&amp;"*")</f>
        <v>89</v>
      </c>
      <c r="L91" t="str" cm="1">
        <f t="array" ref="L91">IFERROR(INDEX(D:D,MATCH(ROW(89:89),E:E,0),1),"")</f>
        <v/>
      </c>
      <c r="N91" t="str" cm="1">
        <f t="array" ref="N91">IFERROR(INDEX(D:D,MATCH(ROW(89:89),F:F,0),1),"")</f>
        <v/>
      </c>
      <c r="P91" t="str" cm="1">
        <f t="array" ref="P91">IFERROR(INDEX(D:D,MATCH(ROW(89:89),G:G,0),1),"")</f>
        <v/>
      </c>
      <c r="R91" t="str" cm="1">
        <f t="array" ref="R91">IFERROR(INDEX(D:D,MATCH(ROW(89:89),H:H,0),1),"")</f>
        <v>132879　経費/交際費</v>
      </c>
      <c r="T91" t="str" cm="1">
        <f t="array" ref="T91">IFERROR(INDEX(D:D,MATCH(ROW(89:89),I:I,0),1),"")</f>
        <v>132879　経費/交際費</v>
      </c>
      <c r="V91" t="str" cm="1">
        <f t="array" ref="V91">IFERROR(INDEX(D:D,MATCH(ROW(89:89),J:J,0),1),"")</f>
        <v>132879　経費/交際費</v>
      </c>
    </row>
    <row r="92" spans="4:22" x14ac:dyDescent="0.4">
      <c r="D92" t="s">
        <v>211</v>
      </c>
      <c r="E92">
        <f>COUNTIF($D$3:D92,"*"&amp;$B$3&amp;"*")</f>
        <v>0</v>
      </c>
      <c r="F92">
        <f>COUNTIF($D$3:D92,"*"&amp;$B$4&amp;"*")</f>
        <v>0</v>
      </c>
      <c r="G92">
        <f>COUNTIF($D$3:D92,"*"&amp;$B$5&amp;"*")</f>
        <v>0</v>
      </c>
      <c r="H92">
        <f>COUNTIF($D$3:D92,"*"&amp;$B$6&amp;"*")</f>
        <v>90</v>
      </c>
      <c r="I92">
        <f>COUNTIF($D$3:D92,"*"&amp;$B$7&amp;"*")</f>
        <v>90</v>
      </c>
      <c r="J92">
        <f>COUNTIF($D$3:D92,"*"&amp;$B$8&amp;"*")</f>
        <v>90</v>
      </c>
      <c r="L92" t="str" cm="1">
        <f t="array" ref="L92">IFERROR(INDEX(D:D,MATCH(ROW(90:90),E:E,0),1),"")</f>
        <v/>
      </c>
      <c r="N92" t="str" cm="1">
        <f t="array" ref="N92">IFERROR(INDEX(D:D,MATCH(ROW(90:90),F:F,0),1),"")</f>
        <v/>
      </c>
      <c r="P92" t="str" cm="1">
        <f t="array" ref="P92">IFERROR(INDEX(D:D,MATCH(ROW(90:90),G:G,0),1),"")</f>
        <v/>
      </c>
      <c r="R92" t="str" cm="1">
        <f t="array" ref="R92">IFERROR(INDEX(D:D,MATCH(ROW(90:90),H:H,0),1),"")</f>
        <v>132882　経費/交際費(軽減)</v>
      </c>
      <c r="T92" t="str" cm="1">
        <f t="array" ref="T92">IFERROR(INDEX(D:D,MATCH(ROW(90:90),I:I,0),1),"")</f>
        <v>132882　経費/交際費(軽減)</v>
      </c>
      <c r="V92" t="str" cm="1">
        <f t="array" ref="V92">IFERROR(INDEX(D:D,MATCH(ROW(90:90),J:J,0),1),"")</f>
        <v>132882　経費/交際費(軽減)</v>
      </c>
    </row>
    <row r="93" spans="4:22" x14ac:dyDescent="0.4">
      <c r="D93" t="s">
        <v>212</v>
      </c>
      <c r="E93">
        <f>COUNTIF($D$3:D93,"*"&amp;$B$3&amp;"*")</f>
        <v>0</v>
      </c>
      <c r="F93">
        <f>COUNTIF($D$3:D93,"*"&amp;$B$4&amp;"*")</f>
        <v>0</v>
      </c>
      <c r="G93">
        <f>COUNTIF($D$3:D93,"*"&amp;$B$5&amp;"*")</f>
        <v>0</v>
      </c>
      <c r="H93">
        <f>COUNTIF($D$3:D93,"*"&amp;$B$6&amp;"*")</f>
        <v>91</v>
      </c>
      <c r="I93">
        <f>COUNTIF($D$3:D93,"*"&amp;$B$7&amp;"*")</f>
        <v>91</v>
      </c>
      <c r="J93">
        <f>COUNTIF($D$3:D93,"*"&amp;$B$8&amp;"*")</f>
        <v>91</v>
      </c>
      <c r="L93" t="str" cm="1">
        <f t="array" ref="L93">IFERROR(INDEX(D:D,MATCH(ROW(91:91),E:E,0),1),"")</f>
        <v/>
      </c>
      <c r="N93" t="str" cm="1">
        <f t="array" ref="N93">IFERROR(INDEX(D:D,MATCH(ROW(91:91),F:F,0),1),"")</f>
        <v/>
      </c>
      <c r="P93" t="str" cm="1">
        <f t="array" ref="P93">IFERROR(INDEX(D:D,MATCH(ROW(91:91),G:G,0),1),"")</f>
        <v/>
      </c>
      <c r="R93" t="str" cm="1">
        <f t="array" ref="R93">IFERROR(INDEX(D:D,MATCH(ROW(91:91),H:H,0),1),"")</f>
        <v>132885　経費/町会費</v>
      </c>
      <c r="T93" t="str" cm="1">
        <f t="array" ref="T93">IFERROR(INDEX(D:D,MATCH(ROW(91:91),I:I,0),1),"")</f>
        <v>132885　経費/町会費</v>
      </c>
      <c r="V93" t="str" cm="1">
        <f t="array" ref="V93">IFERROR(INDEX(D:D,MATCH(ROW(91:91),J:J,0),1),"")</f>
        <v>132885　経費/町会費</v>
      </c>
    </row>
    <row r="94" spans="4:22" x14ac:dyDescent="0.4">
      <c r="D94" t="s">
        <v>213</v>
      </c>
      <c r="E94">
        <f>COUNTIF($D$3:D94,"*"&amp;$B$3&amp;"*")</f>
        <v>0</v>
      </c>
      <c r="F94">
        <f>COUNTIF($D$3:D94,"*"&amp;$B$4&amp;"*")</f>
        <v>0</v>
      </c>
      <c r="G94">
        <f>COUNTIF($D$3:D94,"*"&amp;$B$5&amp;"*")</f>
        <v>0</v>
      </c>
      <c r="H94">
        <f>COUNTIF($D$3:D94,"*"&amp;$B$6&amp;"*")</f>
        <v>92</v>
      </c>
      <c r="I94">
        <f>COUNTIF($D$3:D94,"*"&amp;$B$7&amp;"*")</f>
        <v>92</v>
      </c>
      <c r="J94">
        <f>COUNTIF($D$3:D94,"*"&amp;$B$8&amp;"*")</f>
        <v>92</v>
      </c>
      <c r="L94" t="str" cm="1">
        <f t="array" ref="L94">IFERROR(INDEX(D:D,MATCH(ROW(92:92),E:E,0),1),"")</f>
        <v/>
      </c>
      <c r="N94" t="str" cm="1">
        <f t="array" ref="N94">IFERROR(INDEX(D:D,MATCH(ROW(92:92),F:F,0),1),"")</f>
        <v/>
      </c>
      <c r="P94" t="str" cm="1">
        <f t="array" ref="P94">IFERROR(INDEX(D:D,MATCH(ROW(92:92),G:G,0),1),"")</f>
        <v/>
      </c>
      <c r="R94" t="str" cm="1">
        <f t="array" ref="R94">IFERROR(INDEX(D:D,MATCH(ROW(92:92),H:H,0),1),"")</f>
        <v>132888　経費/消耗品</v>
      </c>
      <c r="T94" t="str" cm="1">
        <f t="array" ref="T94">IFERROR(INDEX(D:D,MATCH(ROW(92:92),I:I,0),1),"")</f>
        <v>132888　経費/消耗品</v>
      </c>
      <c r="V94" t="str" cm="1">
        <f t="array" ref="V94">IFERROR(INDEX(D:D,MATCH(ROW(92:92),J:J,0),1),"")</f>
        <v>132888　経費/消耗品</v>
      </c>
    </row>
    <row r="95" spans="4:22" x14ac:dyDescent="0.4">
      <c r="D95" t="s">
        <v>214</v>
      </c>
      <c r="E95">
        <f>COUNTIF($D$3:D95,"*"&amp;$B$3&amp;"*")</f>
        <v>0</v>
      </c>
      <c r="F95">
        <f>COUNTIF($D$3:D95,"*"&amp;$B$4&amp;"*")</f>
        <v>0</v>
      </c>
      <c r="G95">
        <f>COUNTIF($D$3:D95,"*"&amp;$B$5&amp;"*")</f>
        <v>0</v>
      </c>
      <c r="H95">
        <f>COUNTIF($D$3:D95,"*"&amp;$B$6&amp;"*")</f>
        <v>93</v>
      </c>
      <c r="I95">
        <f>COUNTIF($D$3:D95,"*"&amp;$B$7&amp;"*")</f>
        <v>93</v>
      </c>
      <c r="J95">
        <f>COUNTIF($D$3:D95,"*"&amp;$B$8&amp;"*")</f>
        <v>93</v>
      </c>
      <c r="L95" t="str" cm="1">
        <f t="array" ref="L95">IFERROR(INDEX(D:D,MATCH(ROW(93:93),E:E,0),1),"")</f>
        <v/>
      </c>
      <c r="N95" t="str" cm="1">
        <f t="array" ref="N95">IFERROR(INDEX(D:D,MATCH(ROW(93:93),F:F,0),1),"")</f>
        <v/>
      </c>
      <c r="P95" t="str" cm="1">
        <f t="array" ref="P95">IFERROR(INDEX(D:D,MATCH(ROW(93:93),G:G,0),1),"")</f>
        <v/>
      </c>
      <c r="R95" t="str" cm="1">
        <f t="array" ref="R95">IFERROR(INDEX(D:D,MATCH(ROW(93:93),H:H,0),1),"")</f>
        <v>132895　経費/経費</v>
      </c>
      <c r="T95" t="str" cm="1">
        <f t="array" ref="T95">IFERROR(INDEX(D:D,MATCH(ROW(93:93),I:I,0),1),"")</f>
        <v>132895　経費/経費</v>
      </c>
      <c r="V95" t="str" cm="1">
        <f t="array" ref="V95">IFERROR(INDEX(D:D,MATCH(ROW(93:93),J:J,0),1),"")</f>
        <v>132895　経費/経費</v>
      </c>
    </row>
    <row r="96" spans="4:22" x14ac:dyDescent="0.4">
      <c r="D96" t="s">
        <v>215</v>
      </c>
      <c r="E96">
        <f>COUNTIF($D$3:D96,"*"&amp;$B$3&amp;"*")</f>
        <v>0</v>
      </c>
      <c r="F96">
        <f>COUNTIF($D$3:D96,"*"&amp;$B$4&amp;"*")</f>
        <v>0</v>
      </c>
      <c r="G96">
        <f>COUNTIF($D$3:D96,"*"&amp;$B$5&amp;"*")</f>
        <v>0</v>
      </c>
      <c r="H96">
        <f>COUNTIF($D$3:D96,"*"&amp;$B$6&amp;"*")</f>
        <v>94</v>
      </c>
      <c r="I96">
        <f>COUNTIF($D$3:D96,"*"&amp;$B$7&amp;"*")</f>
        <v>94</v>
      </c>
      <c r="J96">
        <f>COUNTIF($D$3:D96,"*"&amp;$B$8&amp;"*")</f>
        <v>94</v>
      </c>
      <c r="L96" t="str" cm="1">
        <f t="array" ref="L96">IFERROR(INDEX(D:D,MATCH(ROW(94:94),E:E,0),1),"")</f>
        <v/>
      </c>
      <c r="N96" t="str" cm="1">
        <f t="array" ref="N96">IFERROR(INDEX(D:D,MATCH(ROW(94:94),F:F,0),1),"")</f>
        <v/>
      </c>
      <c r="P96" t="str" cm="1">
        <f t="array" ref="P96">IFERROR(INDEX(D:D,MATCH(ROW(94:94),G:G,0),1),"")</f>
        <v/>
      </c>
      <c r="R96" t="str" cm="1">
        <f t="array" ref="R96">IFERROR(INDEX(D:D,MATCH(ROW(94:94),H:H,0),1),"")</f>
        <v>231313　直接仮設工事</v>
      </c>
      <c r="T96" t="str" cm="1">
        <f t="array" ref="T96">IFERROR(INDEX(D:D,MATCH(ROW(94:94),I:I,0),1),"")</f>
        <v>231313　直接仮設工事</v>
      </c>
      <c r="V96" t="str" cm="1">
        <f t="array" ref="V96">IFERROR(INDEX(D:D,MATCH(ROW(94:94),J:J,0),1),"")</f>
        <v>231313　直接仮設工事</v>
      </c>
    </row>
    <row r="97" spans="4:22" x14ac:dyDescent="0.4">
      <c r="D97" t="s">
        <v>216</v>
      </c>
      <c r="E97">
        <f>COUNTIF($D$3:D97,"*"&amp;$B$3&amp;"*")</f>
        <v>0</v>
      </c>
      <c r="F97">
        <f>COUNTIF($D$3:D97,"*"&amp;$B$4&amp;"*")</f>
        <v>0</v>
      </c>
      <c r="G97">
        <f>COUNTIF($D$3:D97,"*"&amp;$B$5&amp;"*")</f>
        <v>0</v>
      </c>
      <c r="H97">
        <f>COUNTIF($D$3:D97,"*"&amp;$B$6&amp;"*")</f>
        <v>95</v>
      </c>
      <c r="I97">
        <f>COUNTIF($D$3:D97,"*"&amp;$B$7&amp;"*")</f>
        <v>95</v>
      </c>
      <c r="J97">
        <f>COUNTIF($D$3:D97,"*"&amp;$B$8&amp;"*")</f>
        <v>95</v>
      </c>
      <c r="L97" t="str" cm="1">
        <f t="array" ref="L97">IFERROR(INDEX(D:D,MATCH(ROW(95:95),E:E,0),1),"")</f>
        <v/>
      </c>
      <c r="N97" t="str" cm="1">
        <f t="array" ref="N97">IFERROR(INDEX(D:D,MATCH(ROW(95:95),F:F,0),1),"")</f>
        <v/>
      </c>
      <c r="P97" t="str" cm="1">
        <f t="array" ref="P97">IFERROR(INDEX(D:D,MATCH(ROW(95:95),G:G,0),1),"")</f>
        <v/>
      </c>
      <c r="R97" t="str" cm="1">
        <f t="array" ref="R97">IFERROR(INDEX(D:D,MATCH(ROW(95:95),H:H,0),1),"")</f>
        <v>231316　直接仮設(材)</v>
      </c>
      <c r="T97" t="str" cm="1">
        <f t="array" ref="T97">IFERROR(INDEX(D:D,MATCH(ROW(95:95),I:I,0),1),"")</f>
        <v>231316　直接仮設(材)</v>
      </c>
      <c r="V97" t="str" cm="1">
        <f t="array" ref="V97">IFERROR(INDEX(D:D,MATCH(ROW(95:95),J:J,0),1),"")</f>
        <v>231316　直接仮設(材)</v>
      </c>
    </row>
    <row r="98" spans="4:22" x14ac:dyDescent="0.4">
      <c r="D98" t="s">
        <v>217</v>
      </c>
      <c r="E98">
        <f>COUNTIF($D$3:D98,"*"&amp;$B$3&amp;"*")</f>
        <v>0</v>
      </c>
      <c r="F98">
        <f>COUNTIF($D$3:D98,"*"&amp;$B$4&amp;"*")</f>
        <v>0</v>
      </c>
      <c r="G98">
        <f>COUNTIF($D$3:D98,"*"&amp;$B$5&amp;"*")</f>
        <v>0</v>
      </c>
      <c r="H98">
        <f>COUNTIF($D$3:D98,"*"&amp;$B$6&amp;"*")</f>
        <v>96</v>
      </c>
      <c r="I98">
        <f>COUNTIF($D$3:D98,"*"&amp;$B$7&amp;"*")</f>
        <v>96</v>
      </c>
      <c r="J98">
        <f>COUNTIF($D$3:D98,"*"&amp;$B$8&amp;"*")</f>
        <v>96</v>
      </c>
      <c r="L98" t="str" cm="1">
        <f t="array" ref="L98">IFERROR(INDEX(D:D,MATCH(ROW(96:96),E:E,0),1),"")</f>
        <v/>
      </c>
      <c r="N98" t="str" cm="1">
        <f t="array" ref="N98">IFERROR(INDEX(D:D,MATCH(ROW(96:96),F:F,0),1),"")</f>
        <v/>
      </c>
      <c r="P98" t="str" cm="1">
        <f t="array" ref="P98">IFERROR(INDEX(D:D,MATCH(ROW(96:96),G:G,0),1),"")</f>
        <v/>
      </c>
      <c r="R98" t="str" cm="1">
        <f t="array" ref="R98">IFERROR(INDEX(D:D,MATCH(ROW(96:96),H:H,0),1),"")</f>
        <v>231319　直仮設/EV先行枠用先行足場</v>
      </c>
      <c r="T98" t="str" cm="1">
        <f t="array" ref="T98">IFERROR(INDEX(D:D,MATCH(ROW(96:96),I:I,0),1),"")</f>
        <v>231319　直仮設/EV先行枠用先行足場</v>
      </c>
      <c r="V98" t="str" cm="1">
        <f t="array" ref="V98">IFERROR(INDEX(D:D,MATCH(ROW(96:96),J:J,0),1),"")</f>
        <v>231319　直仮設/EV先行枠用先行足場</v>
      </c>
    </row>
    <row r="99" spans="4:22" x14ac:dyDescent="0.4">
      <c r="D99" t="s">
        <v>218</v>
      </c>
      <c r="E99">
        <f>COUNTIF($D$3:D99,"*"&amp;$B$3&amp;"*")</f>
        <v>0</v>
      </c>
      <c r="F99">
        <f>COUNTIF($D$3:D99,"*"&amp;$B$4&amp;"*")</f>
        <v>0</v>
      </c>
      <c r="G99">
        <f>COUNTIF($D$3:D99,"*"&amp;$B$5&amp;"*")</f>
        <v>0</v>
      </c>
      <c r="H99">
        <f>COUNTIF($D$3:D99,"*"&amp;$B$6&amp;"*")</f>
        <v>97</v>
      </c>
      <c r="I99">
        <f>COUNTIF($D$3:D99,"*"&amp;$B$7&amp;"*")</f>
        <v>97</v>
      </c>
      <c r="J99">
        <f>COUNTIF($D$3:D99,"*"&amp;$B$8&amp;"*")</f>
        <v>97</v>
      </c>
      <c r="L99" t="str" cm="1">
        <f t="array" ref="L99">IFERROR(INDEX(D:D,MATCH(ROW(97:97),E:E,0),1),"")</f>
        <v/>
      </c>
      <c r="N99" t="str" cm="1">
        <f t="array" ref="N99">IFERROR(INDEX(D:D,MATCH(ROW(97:97),F:F,0),1),"")</f>
        <v/>
      </c>
      <c r="P99" t="str" cm="1">
        <f t="array" ref="P99">IFERROR(INDEX(D:D,MATCH(ROW(97:97),G:G,0),1),"")</f>
        <v/>
      </c>
      <c r="R99" t="str" cm="1">
        <f t="array" ref="R99">IFERROR(INDEX(D:D,MATCH(ROW(97:97),H:H,0),1),"")</f>
        <v>231322　直仮設/左官ｺﾈ場屋根･囲い</v>
      </c>
      <c r="T99" t="str" cm="1">
        <f t="array" ref="T99">IFERROR(INDEX(D:D,MATCH(ROW(97:97),I:I,0),1),"")</f>
        <v>231322　直仮設/左官ｺﾈ場屋根･囲い</v>
      </c>
      <c r="V99" t="str" cm="1">
        <f t="array" ref="V99">IFERROR(INDEX(D:D,MATCH(ROW(97:97),J:J,0),1),"")</f>
        <v>231322　直仮設/左官ｺﾈ場屋根･囲い</v>
      </c>
    </row>
    <row r="100" spans="4:22" x14ac:dyDescent="0.4">
      <c r="D100" t="s">
        <v>219</v>
      </c>
      <c r="E100">
        <f>COUNTIF($D$3:D100,"*"&amp;$B$3&amp;"*")</f>
        <v>0</v>
      </c>
      <c r="F100">
        <f>COUNTIF($D$3:D100,"*"&amp;$B$4&amp;"*")</f>
        <v>0</v>
      </c>
      <c r="G100">
        <f>COUNTIF($D$3:D100,"*"&amp;$B$5&amp;"*")</f>
        <v>0</v>
      </c>
      <c r="H100">
        <f>COUNTIF($D$3:D100,"*"&amp;$B$6&amp;"*")</f>
        <v>98</v>
      </c>
      <c r="I100">
        <f>COUNTIF($D$3:D100,"*"&amp;$B$7&amp;"*")</f>
        <v>98</v>
      </c>
      <c r="J100">
        <f>COUNTIF($D$3:D100,"*"&amp;$B$8&amp;"*")</f>
        <v>98</v>
      </c>
      <c r="L100" t="str" cm="1">
        <f t="array" ref="L100">IFERROR(INDEX(D:D,MATCH(ROW(98:98),E:E,0),1),"")</f>
        <v/>
      </c>
      <c r="N100" t="str" cm="1">
        <f t="array" ref="N100">IFERROR(INDEX(D:D,MATCH(ROW(98:98),F:F,0),1),"")</f>
        <v/>
      </c>
      <c r="P100" t="str" cm="1">
        <f t="array" ref="P100">IFERROR(INDEX(D:D,MATCH(ROW(98:98),G:G,0),1),"")</f>
        <v/>
      </c>
      <c r="R100" t="str" cm="1">
        <f t="array" ref="R100">IFERROR(INDEX(D:D,MATCH(ROW(98:98),H:H,0),1),"")</f>
        <v>231325　直仮設/看板用足場</v>
      </c>
      <c r="T100" t="str" cm="1">
        <f t="array" ref="T100">IFERROR(INDEX(D:D,MATCH(ROW(98:98),I:I,0),1),"")</f>
        <v>231325　直仮設/看板用足場</v>
      </c>
      <c r="V100" t="str" cm="1">
        <f t="array" ref="V100">IFERROR(INDEX(D:D,MATCH(ROW(98:98),J:J,0),1),"")</f>
        <v>231325　直仮設/看板用足場</v>
      </c>
    </row>
    <row r="101" spans="4:22" x14ac:dyDescent="0.4">
      <c r="D101" t="s">
        <v>220</v>
      </c>
      <c r="E101">
        <f>COUNTIF($D$3:D101,"*"&amp;$B$3&amp;"*")</f>
        <v>0</v>
      </c>
      <c r="F101">
        <f>COUNTIF($D$3:D101,"*"&amp;$B$4&amp;"*")</f>
        <v>0</v>
      </c>
      <c r="G101">
        <f>COUNTIF($D$3:D101,"*"&amp;$B$5&amp;"*")</f>
        <v>0</v>
      </c>
      <c r="H101">
        <f>COUNTIF($D$3:D101,"*"&amp;$B$6&amp;"*")</f>
        <v>99</v>
      </c>
      <c r="I101">
        <f>COUNTIF($D$3:D101,"*"&amp;$B$7&amp;"*")</f>
        <v>99</v>
      </c>
      <c r="J101">
        <f>COUNTIF($D$3:D101,"*"&amp;$B$8&amp;"*")</f>
        <v>99</v>
      </c>
      <c r="L101" t="str" cm="1">
        <f t="array" ref="L101">IFERROR(INDEX(D:D,MATCH(ROW(99:99),E:E,0),1),"")</f>
        <v/>
      </c>
      <c r="N101" t="str" cm="1">
        <f t="array" ref="N101">IFERROR(INDEX(D:D,MATCH(ROW(99:99),F:F,0),1),"")</f>
        <v/>
      </c>
      <c r="P101" t="str" cm="1">
        <f t="array" ref="P101">IFERROR(INDEX(D:D,MATCH(ROW(99:99),G:G,0),1),"")</f>
        <v/>
      </c>
      <c r="R101" t="str" cm="1">
        <f t="array" ref="R101">IFERROR(INDEX(D:D,MATCH(ROW(99:99),H:H,0),1),"")</f>
        <v>231328　直仮設/資材置場用足場(ﾛｰﾘﾝｸﾞ)</v>
      </c>
      <c r="T101" t="str" cm="1">
        <f t="array" ref="T101">IFERROR(INDEX(D:D,MATCH(ROW(99:99),I:I,0),1),"")</f>
        <v>231328　直仮設/資材置場用足場(ﾛｰﾘﾝｸﾞ)</v>
      </c>
      <c r="V101" t="str" cm="1">
        <f t="array" ref="V101">IFERROR(INDEX(D:D,MATCH(ROW(99:99),J:J,0),1),"")</f>
        <v>231328　直仮設/資材置場用足場(ﾛｰﾘﾝｸﾞ)</v>
      </c>
    </row>
    <row r="102" spans="4:22" x14ac:dyDescent="0.4">
      <c r="D102" t="s">
        <v>221</v>
      </c>
      <c r="E102">
        <f>COUNTIF($D$3:D102,"*"&amp;$B$3&amp;"*")</f>
        <v>0</v>
      </c>
      <c r="F102">
        <f>COUNTIF($D$3:D102,"*"&amp;$B$4&amp;"*")</f>
        <v>0</v>
      </c>
      <c r="G102">
        <f>COUNTIF($D$3:D102,"*"&amp;$B$5&amp;"*")</f>
        <v>0</v>
      </c>
      <c r="H102">
        <f>COUNTIF($D$3:D102,"*"&amp;$B$6&amp;"*")</f>
        <v>100</v>
      </c>
      <c r="I102">
        <f>COUNTIF($D$3:D102,"*"&amp;$B$7&amp;"*")</f>
        <v>100</v>
      </c>
      <c r="J102">
        <f>COUNTIF($D$3:D102,"*"&amp;$B$8&amp;"*")</f>
        <v>100</v>
      </c>
      <c r="L102" t="str" cm="1">
        <f t="array" ref="L102">IFERROR(INDEX(D:D,MATCH(ROW(100:100),E:E,0),1),"")</f>
        <v/>
      </c>
      <c r="N102" t="str" cm="1">
        <f t="array" ref="N102">IFERROR(INDEX(D:D,MATCH(ROW(100:100),F:F,0),1),"")</f>
        <v/>
      </c>
      <c r="P102" t="str" cm="1">
        <f t="array" ref="P102">IFERROR(INDEX(D:D,MATCH(ROW(100:100),G:G,0),1),"")</f>
        <v/>
      </c>
      <c r="R102" t="str" cm="1">
        <f t="array" ref="R102">IFERROR(INDEX(D:D,MATCH(ROW(100:100),H:H,0),1),"")</f>
        <v>231331　直仮設/ｾｯﾄﾊﾞｯｸ足場</v>
      </c>
      <c r="T102" t="str" cm="1">
        <f t="array" ref="T102">IFERROR(INDEX(D:D,MATCH(ROW(100:100),I:I,0),1),"")</f>
        <v>231331　直仮設/ｾｯﾄﾊﾞｯｸ足場</v>
      </c>
      <c r="V102" t="str" cm="1">
        <f t="array" ref="V102">IFERROR(INDEX(D:D,MATCH(ROW(100:100),J:J,0),1),"")</f>
        <v>231331　直仮設/ｾｯﾄﾊﾞｯｸ足場</v>
      </c>
    </row>
    <row r="103" spans="4:22" x14ac:dyDescent="0.4">
      <c r="D103" t="s">
        <v>222</v>
      </c>
      <c r="E103">
        <f>COUNTIF($D$3:D103,"*"&amp;$B$3&amp;"*")</f>
        <v>0</v>
      </c>
      <c r="F103">
        <f>COUNTIF($D$3:D103,"*"&amp;$B$4&amp;"*")</f>
        <v>0</v>
      </c>
      <c r="G103">
        <f>COUNTIF($D$3:D103,"*"&amp;$B$5&amp;"*")</f>
        <v>0</v>
      </c>
      <c r="H103">
        <f>COUNTIF($D$3:D103,"*"&amp;$B$6&amp;"*")</f>
        <v>101</v>
      </c>
      <c r="I103">
        <f>COUNTIF($D$3:D103,"*"&amp;$B$7&amp;"*")</f>
        <v>101</v>
      </c>
      <c r="J103">
        <f>COUNTIF($D$3:D103,"*"&amp;$B$8&amp;"*")</f>
        <v>101</v>
      </c>
      <c r="L103" t="str" cm="1">
        <f t="array" ref="L103">IFERROR(INDEX(D:D,MATCH(ROW(101:101),E:E,0),1),"")</f>
        <v/>
      </c>
      <c r="N103" t="str" cm="1">
        <f t="array" ref="N103">IFERROR(INDEX(D:D,MATCH(ROW(101:101),F:F,0),1),"")</f>
        <v/>
      </c>
      <c r="P103" t="str" cm="1">
        <f t="array" ref="P103">IFERROR(INDEX(D:D,MATCH(ROW(101:101),G:G,0),1),"")</f>
        <v/>
      </c>
      <c r="R103" t="str" cm="1">
        <f t="array" ref="R103">IFERROR(INDEX(D:D,MATCH(ROW(101:101),H:H,0),1),"")</f>
        <v>231334　直仮設/朝礼看板掲示下地</v>
      </c>
      <c r="T103" t="str" cm="1">
        <f t="array" ref="T103">IFERROR(INDEX(D:D,MATCH(ROW(101:101),I:I,0),1),"")</f>
        <v>231334　直仮設/朝礼看板掲示下地</v>
      </c>
      <c r="V103" t="str" cm="1">
        <f t="array" ref="V103">IFERROR(INDEX(D:D,MATCH(ROW(101:101),J:J,0),1),"")</f>
        <v>231334　直仮設/朝礼看板掲示下地</v>
      </c>
    </row>
    <row r="104" spans="4:22" x14ac:dyDescent="0.4">
      <c r="D104" t="s">
        <v>223</v>
      </c>
      <c r="E104">
        <f>COUNTIF($D$3:D104,"*"&amp;$B$3&amp;"*")</f>
        <v>0</v>
      </c>
      <c r="F104">
        <f>COUNTIF($D$3:D104,"*"&amp;$B$4&amp;"*")</f>
        <v>0</v>
      </c>
      <c r="G104">
        <f>COUNTIF($D$3:D104,"*"&amp;$B$5&amp;"*")</f>
        <v>0</v>
      </c>
      <c r="H104">
        <f>COUNTIF($D$3:D104,"*"&amp;$B$6&amp;"*")</f>
        <v>102</v>
      </c>
      <c r="I104">
        <f>COUNTIF($D$3:D104,"*"&amp;$B$7&amp;"*")</f>
        <v>102</v>
      </c>
      <c r="J104">
        <f>COUNTIF($D$3:D104,"*"&amp;$B$8&amp;"*")</f>
        <v>102</v>
      </c>
      <c r="L104" t="str" cm="1">
        <f t="array" ref="L104">IFERROR(INDEX(D:D,MATCH(ROW(102:102),E:E,0),1),"")</f>
        <v/>
      </c>
      <c r="N104" t="str" cm="1">
        <f t="array" ref="N104">IFERROR(INDEX(D:D,MATCH(ROW(102:102),F:F,0),1),"")</f>
        <v/>
      </c>
      <c r="P104" t="str" cm="1">
        <f t="array" ref="P104">IFERROR(INDEX(D:D,MATCH(ROW(102:102),G:G,0),1),"")</f>
        <v/>
      </c>
      <c r="R104" t="str" cm="1">
        <f t="array" ref="R104">IFERROR(INDEX(D:D,MATCH(ROW(102:102),H:H,0),1),"")</f>
        <v>231337　直仮設/ｲﾒｰｼﾞｼｰﾄ掲示工事(ｼｰﾄ支給)</v>
      </c>
      <c r="T104" t="str" cm="1">
        <f t="array" ref="T104">IFERROR(INDEX(D:D,MATCH(ROW(102:102),I:I,0),1),"")</f>
        <v>231337　直仮設/ｲﾒｰｼﾞｼｰﾄ掲示工事(ｼｰﾄ支給)</v>
      </c>
      <c r="V104" t="str" cm="1">
        <f t="array" ref="V104">IFERROR(INDEX(D:D,MATCH(ROW(102:102),J:J,0),1),"")</f>
        <v>231337　直仮設/ｲﾒｰｼﾞｼｰﾄ掲示工事(ｼｰﾄ支給)</v>
      </c>
    </row>
    <row r="105" spans="4:22" x14ac:dyDescent="0.4">
      <c r="D105" t="s">
        <v>224</v>
      </c>
      <c r="E105">
        <f>COUNTIF($D$3:D105,"*"&amp;$B$3&amp;"*")</f>
        <v>0</v>
      </c>
      <c r="F105">
        <f>COUNTIF($D$3:D105,"*"&amp;$B$4&amp;"*")</f>
        <v>0</v>
      </c>
      <c r="G105">
        <f>COUNTIF($D$3:D105,"*"&amp;$B$5&amp;"*")</f>
        <v>0</v>
      </c>
      <c r="H105">
        <f>COUNTIF($D$3:D105,"*"&amp;$B$6&amp;"*")</f>
        <v>103</v>
      </c>
      <c r="I105">
        <f>COUNTIF($D$3:D105,"*"&amp;$B$7&amp;"*")</f>
        <v>103</v>
      </c>
      <c r="J105">
        <f>COUNTIF($D$3:D105,"*"&amp;$B$8&amp;"*")</f>
        <v>103</v>
      </c>
      <c r="L105" t="str" cm="1">
        <f t="array" ref="L105">IFERROR(INDEX(D:D,MATCH(ROW(103:103),E:E,0),1),"")</f>
        <v/>
      </c>
      <c r="N105" t="str" cm="1">
        <f t="array" ref="N105">IFERROR(INDEX(D:D,MATCH(ROW(103:103),F:F,0),1),"")</f>
        <v/>
      </c>
      <c r="P105" t="str" cm="1">
        <f t="array" ref="P105">IFERROR(INDEX(D:D,MATCH(ROW(103:103),G:G,0),1),"")</f>
        <v/>
      </c>
      <c r="R105" t="str" cm="1">
        <f t="array" ref="R105">IFERROR(INDEX(D:D,MATCH(ROW(103:103),H:H,0),1),"")</f>
        <v>231340　直仮設/台風養生</v>
      </c>
      <c r="T105" t="str" cm="1">
        <f t="array" ref="T105">IFERROR(INDEX(D:D,MATCH(ROW(103:103),I:I,0),1),"")</f>
        <v>231340　直仮設/台風養生</v>
      </c>
      <c r="V105" t="str" cm="1">
        <f t="array" ref="V105">IFERROR(INDEX(D:D,MATCH(ROW(103:103),J:J,0),1),"")</f>
        <v>231340　直仮設/台風養生</v>
      </c>
    </row>
    <row r="106" spans="4:22" x14ac:dyDescent="0.4">
      <c r="D106" t="s">
        <v>225</v>
      </c>
      <c r="E106">
        <f>COUNTIF($D$3:D106,"*"&amp;$B$3&amp;"*")</f>
        <v>0</v>
      </c>
      <c r="F106">
        <f>COUNTIF($D$3:D106,"*"&amp;$B$4&amp;"*")</f>
        <v>0</v>
      </c>
      <c r="G106">
        <f>COUNTIF($D$3:D106,"*"&amp;$B$5&amp;"*")</f>
        <v>0</v>
      </c>
      <c r="H106">
        <f>COUNTIF($D$3:D106,"*"&amp;$B$6&amp;"*")</f>
        <v>104</v>
      </c>
      <c r="I106">
        <f>COUNTIF($D$3:D106,"*"&amp;$B$7&amp;"*")</f>
        <v>104</v>
      </c>
      <c r="J106">
        <f>COUNTIF($D$3:D106,"*"&amp;$B$8&amp;"*")</f>
        <v>104</v>
      </c>
      <c r="L106" t="str" cm="1">
        <f t="array" ref="L106">IFERROR(INDEX(D:D,MATCH(ROW(104:104),E:E,0),1),"")</f>
        <v/>
      </c>
      <c r="N106" t="str" cm="1">
        <f t="array" ref="N106">IFERROR(INDEX(D:D,MATCH(ROW(104:104),F:F,0),1),"")</f>
        <v/>
      </c>
      <c r="P106" t="str" cm="1">
        <f t="array" ref="P106">IFERROR(INDEX(D:D,MATCH(ROW(104:104),G:G,0),1),"")</f>
        <v/>
      </c>
      <c r="R106" t="str" cm="1">
        <f t="array" ref="R106">IFERROR(INDEX(D:D,MATCH(ROW(104:104),H:H,0),1),"")</f>
        <v>231395　直仮設/その他工事</v>
      </c>
      <c r="T106" t="str" cm="1">
        <f t="array" ref="T106">IFERROR(INDEX(D:D,MATCH(ROW(104:104),I:I,0),1),"")</f>
        <v>231395　直仮設/その他工事</v>
      </c>
      <c r="V106" t="str" cm="1">
        <f t="array" ref="V106">IFERROR(INDEX(D:D,MATCH(ROW(104:104),J:J,0),1),"")</f>
        <v>231395　直仮設/その他工事</v>
      </c>
    </row>
    <row r="107" spans="4:22" x14ac:dyDescent="0.4">
      <c r="D107" t="s">
        <v>226</v>
      </c>
      <c r="E107">
        <f>COUNTIF($D$3:D107,"*"&amp;$B$3&amp;"*")</f>
        <v>0</v>
      </c>
      <c r="F107">
        <f>COUNTIF($D$3:D107,"*"&amp;$B$4&amp;"*")</f>
        <v>0</v>
      </c>
      <c r="G107">
        <f>COUNTIF($D$3:D107,"*"&amp;$B$5&amp;"*")</f>
        <v>0</v>
      </c>
      <c r="H107">
        <f>COUNTIF($D$3:D107,"*"&amp;$B$6&amp;"*")</f>
        <v>105</v>
      </c>
      <c r="I107">
        <f>COUNTIF($D$3:D107,"*"&amp;$B$7&amp;"*")</f>
        <v>105</v>
      </c>
      <c r="J107">
        <f>COUNTIF($D$3:D107,"*"&amp;$B$8&amp;"*")</f>
        <v>105</v>
      </c>
      <c r="L107" t="str" cm="1">
        <f t="array" ref="L107">IFERROR(INDEX(D:D,MATCH(ROW(105:105),E:E,0),1),"")</f>
        <v/>
      </c>
      <c r="N107" t="str" cm="1">
        <f t="array" ref="N107">IFERROR(INDEX(D:D,MATCH(ROW(105:105),F:F,0),1),"")</f>
        <v/>
      </c>
      <c r="P107" t="str" cm="1">
        <f t="array" ref="P107">IFERROR(INDEX(D:D,MATCH(ROW(105:105),G:G,0),1),"")</f>
        <v/>
      </c>
      <c r="R107" t="str" cm="1">
        <f t="array" ref="R107">IFERROR(INDEX(D:D,MATCH(ROW(105:105),H:H,0),1),"")</f>
        <v>231397　直仮設/その他(材)</v>
      </c>
      <c r="T107" t="str" cm="1">
        <f t="array" ref="T107">IFERROR(INDEX(D:D,MATCH(ROW(105:105),I:I,0),1),"")</f>
        <v>231397　直仮設/その他(材)</v>
      </c>
      <c r="V107" t="str" cm="1">
        <f t="array" ref="V107">IFERROR(INDEX(D:D,MATCH(ROW(105:105),J:J,0),1),"")</f>
        <v>231397　直仮設/その他(材)</v>
      </c>
    </row>
    <row r="108" spans="4:22" x14ac:dyDescent="0.4">
      <c r="D108" t="s">
        <v>227</v>
      </c>
      <c r="E108">
        <f>COUNTIF($D$3:D108,"*"&amp;$B$3&amp;"*")</f>
        <v>0</v>
      </c>
      <c r="F108">
        <f>COUNTIF($D$3:D108,"*"&amp;$B$4&amp;"*")</f>
        <v>0</v>
      </c>
      <c r="G108">
        <f>COUNTIF($D$3:D108,"*"&amp;$B$5&amp;"*")</f>
        <v>0</v>
      </c>
      <c r="H108">
        <f>COUNTIF($D$3:D108,"*"&amp;$B$6&amp;"*")</f>
        <v>106</v>
      </c>
      <c r="I108">
        <f>COUNTIF($D$3:D108,"*"&amp;$B$7&amp;"*")</f>
        <v>106</v>
      </c>
      <c r="J108">
        <f>COUNTIF($D$3:D108,"*"&amp;$B$8&amp;"*")</f>
        <v>106</v>
      </c>
      <c r="L108" t="str" cm="1">
        <f t="array" ref="L108">IFERROR(INDEX(D:D,MATCH(ROW(106:106),E:E,0),1),"")</f>
        <v/>
      </c>
      <c r="N108" t="str" cm="1">
        <f t="array" ref="N108">IFERROR(INDEX(D:D,MATCH(ROW(106:106),F:F,0),1),"")</f>
        <v/>
      </c>
      <c r="P108" t="str" cm="1">
        <f t="array" ref="P108">IFERROR(INDEX(D:D,MATCH(ROW(106:106),G:G,0),1),"")</f>
        <v/>
      </c>
      <c r="R108" t="str" cm="1">
        <f t="array" ref="R108">IFERROR(INDEX(D:D,MATCH(ROW(106:106),H:H,0),1),"")</f>
        <v>231613　土工事</v>
      </c>
      <c r="T108" t="str" cm="1">
        <f t="array" ref="T108">IFERROR(INDEX(D:D,MATCH(ROW(106:106),I:I,0),1),"")</f>
        <v>231613　土工事</v>
      </c>
      <c r="V108" t="str" cm="1">
        <f t="array" ref="V108">IFERROR(INDEX(D:D,MATCH(ROW(106:106),J:J,0),1),"")</f>
        <v>231613　土工事</v>
      </c>
    </row>
    <row r="109" spans="4:22" x14ac:dyDescent="0.4">
      <c r="D109" t="s">
        <v>228</v>
      </c>
      <c r="E109">
        <f>COUNTIF($D$3:D109,"*"&amp;$B$3&amp;"*")</f>
        <v>0</v>
      </c>
      <c r="F109">
        <f>COUNTIF($D$3:D109,"*"&amp;$B$4&amp;"*")</f>
        <v>0</v>
      </c>
      <c r="G109">
        <f>COUNTIF($D$3:D109,"*"&amp;$B$5&amp;"*")</f>
        <v>0</v>
      </c>
      <c r="H109">
        <f>COUNTIF($D$3:D109,"*"&amp;$B$6&amp;"*")</f>
        <v>107</v>
      </c>
      <c r="I109">
        <f>COUNTIF($D$3:D109,"*"&amp;$B$7&amp;"*")</f>
        <v>107</v>
      </c>
      <c r="J109">
        <f>COUNTIF($D$3:D109,"*"&amp;$B$8&amp;"*")</f>
        <v>107</v>
      </c>
      <c r="L109" t="str" cm="1">
        <f t="array" ref="L109">IFERROR(INDEX(D:D,MATCH(ROW(107:107),E:E,0),1),"")</f>
        <v/>
      </c>
      <c r="N109" t="str" cm="1">
        <f t="array" ref="N109">IFERROR(INDEX(D:D,MATCH(ROW(107:107),F:F,0),1),"")</f>
        <v/>
      </c>
      <c r="P109" t="str" cm="1">
        <f t="array" ref="P109">IFERROR(INDEX(D:D,MATCH(ROW(107:107),G:G,0),1),"")</f>
        <v/>
      </c>
      <c r="R109" t="str" cm="1">
        <f t="array" ref="R109">IFERROR(INDEX(D:D,MATCH(ROW(107:107),H:H,0),1),"")</f>
        <v>231616　土工(材)</v>
      </c>
      <c r="T109" t="str" cm="1">
        <f t="array" ref="T109">IFERROR(INDEX(D:D,MATCH(ROW(107:107),I:I,0),1),"")</f>
        <v>231616　土工(材)</v>
      </c>
      <c r="V109" t="str" cm="1">
        <f t="array" ref="V109">IFERROR(INDEX(D:D,MATCH(ROW(107:107),J:J,0),1),"")</f>
        <v>231616　土工(材)</v>
      </c>
    </row>
    <row r="110" spans="4:22" x14ac:dyDescent="0.4">
      <c r="D110" t="s">
        <v>229</v>
      </c>
      <c r="E110">
        <f>COUNTIF($D$3:D110,"*"&amp;$B$3&amp;"*")</f>
        <v>0</v>
      </c>
      <c r="F110">
        <f>COUNTIF($D$3:D110,"*"&amp;$B$4&amp;"*")</f>
        <v>0</v>
      </c>
      <c r="G110">
        <f>COUNTIF($D$3:D110,"*"&amp;$B$5&amp;"*")</f>
        <v>0</v>
      </c>
      <c r="H110">
        <f>COUNTIF($D$3:D110,"*"&amp;$B$6&amp;"*")</f>
        <v>108</v>
      </c>
      <c r="I110">
        <f>COUNTIF($D$3:D110,"*"&amp;$B$7&amp;"*")</f>
        <v>108</v>
      </c>
      <c r="J110">
        <f>COUNTIF($D$3:D110,"*"&amp;$B$8&amp;"*")</f>
        <v>108</v>
      </c>
      <c r="L110" t="str" cm="1">
        <f t="array" ref="L110">IFERROR(INDEX(D:D,MATCH(ROW(108:108),E:E,0),1),"")</f>
        <v/>
      </c>
      <c r="N110" t="str" cm="1">
        <f t="array" ref="N110">IFERROR(INDEX(D:D,MATCH(ROW(108:108),F:F,0),1),"")</f>
        <v/>
      </c>
      <c r="P110" t="str" cm="1">
        <f t="array" ref="P110">IFERROR(INDEX(D:D,MATCH(ROW(108:108),G:G,0),1),"")</f>
        <v/>
      </c>
      <c r="R110" t="str" cm="1">
        <f t="array" ref="R110">IFERROR(INDEX(D:D,MATCH(ROW(108:108),H:H,0),1),"")</f>
        <v>231619　土工/ﾃﾞｨｰﾌﾟｳｪﾙ簡易井戸透水管(材)</v>
      </c>
      <c r="T110" t="str" cm="1">
        <f t="array" ref="T110">IFERROR(INDEX(D:D,MATCH(ROW(108:108),I:I,0),1),"")</f>
        <v>231619　土工/ﾃﾞｨｰﾌﾟｳｪﾙ簡易井戸透水管(材)</v>
      </c>
      <c r="V110" t="str" cm="1">
        <f t="array" ref="V110">IFERROR(INDEX(D:D,MATCH(ROW(108:108),J:J,0),1),"")</f>
        <v>231619　土工/ﾃﾞｨｰﾌﾟｳｪﾙ簡易井戸透水管(材)</v>
      </c>
    </row>
    <row r="111" spans="4:22" x14ac:dyDescent="0.4">
      <c r="D111" t="s">
        <v>230</v>
      </c>
      <c r="E111">
        <f>COUNTIF($D$3:D111,"*"&amp;$B$3&amp;"*")</f>
        <v>0</v>
      </c>
      <c r="F111">
        <f>COUNTIF($D$3:D111,"*"&amp;$B$4&amp;"*")</f>
        <v>0</v>
      </c>
      <c r="G111">
        <f>COUNTIF($D$3:D111,"*"&amp;$B$5&amp;"*")</f>
        <v>0</v>
      </c>
      <c r="H111">
        <f>COUNTIF($D$3:D111,"*"&amp;$B$6&amp;"*")</f>
        <v>109</v>
      </c>
      <c r="I111">
        <f>COUNTIF($D$3:D111,"*"&amp;$B$7&amp;"*")</f>
        <v>109</v>
      </c>
      <c r="J111">
        <f>COUNTIF($D$3:D111,"*"&amp;$B$8&amp;"*")</f>
        <v>109</v>
      </c>
      <c r="L111" t="str" cm="1">
        <f t="array" ref="L111">IFERROR(INDEX(D:D,MATCH(ROW(109:109),E:E,0),1),"")</f>
        <v/>
      </c>
      <c r="N111" t="str" cm="1">
        <f t="array" ref="N111">IFERROR(INDEX(D:D,MATCH(ROW(109:109),F:F,0),1),"")</f>
        <v/>
      </c>
      <c r="P111" t="str" cm="1">
        <f t="array" ref="P111">IFERROR(INDEX(D:D,MATCH(ROW(109:109),G:G,0),1),"")</f>
        <v/>
      </c>
      <c r="R111" t="str" cm="1">
        <f t="array" ref="R111">IFERROR(INDEX(D:D,MATCH(ROW(109:109),H:H,0),1),"")</f>
        <v>231622　土工/ﾃﾞｨｰﾌﾟｳｪﾙ簡易井戸砕石(材)</v>
      </c>
      <c r="T111" t="str" cm="1">
        <f t="array" ref="T111">IFERROR(INDEX(D:D,MATCH(ROW(109:109),I:I,0),1),"")</f>
        <v>231622　土工/ﾃﾞｨｰﾌﾟｳｪﾙ簡易井戸砕石(材)</v>
      </c>
      <c r="V111" t="str" cm="1">
        <f t="array" ref="V111">IFERROR(INDEX(D:D,MATCH(ROW(109:109),J:J,0),1),"")</f>
        <v>231622　土工/ﾃﾞｨｰﾌﾟｳｪﾙ簡易井戸砕石(材)</v>
      </c>
    </row>
    <row r="112" spans="4:22" x14ac:dyDescent="0.4">
      <c r="D112" t="s">
        <v>231</v>
      </c>
      <c r="E112">
        <f>COUNTIF($D$3:D112,"*"&amp;$B$3&amp;"*")</f>
        <v>0</v>
      </c>
      <c r="F112">
        <f>COUNTIF($D$3:D112,"*"&amp;$B$4&amp;"*")</f>
        <v>0</v>
      </c>
      <c r="G112">
        <f>COUNTIF($D$3:D112,"*"&amp;$B$5&amp;"*")</f>
        <v>0</v>
      </c>
      <c r="H112">
        <f>COUNTIF($D$3:D112,"*"&amp;$B$6&amp;"*")</f>
        <v>110</v>
      </c>
      <c r="I112">
        <f>COUNTIF($D$3:D112,"*"&amp;$B$7&amp;"*")</f>
        <v>110</v>
      </c>
      <c r="J112">
        <f>COUNTIF($D$3:D112,"*"&amp;$B$8&amp;"*")</f>
        <v>110</v>
      </c>
      <c r="L112" t="str" cm="1">
        <f t="array" ref="L112">IFERROR(INDEX(D:D,MATCH(ROW(110:110),E:E,0),1),"")</f>
        <v/>
      </c>
      <c r="N112" t="str" cm="1">
        <f t="array" ref="N112">IFERROR(INDEX(D:D,MATCH(ROW(110:110),F:F,0),1),"")</f>
        <v/>
      </c>
      <c r="P112" t="str" cm="1">
        <f t="array" ref="P112">IFERROR(INDEX(D:D,MATCH(ROW(110:110),G:G,0),1),"")</f>
        <v/>
      </c>
      <c r="R112" t="str" cm="1">
        <f t="array" ref="R112">IFERROR(INDEX(D:D,MATCH(ROW(110:110),H:H,0),1),"")</f>
        <v>231625　土工/ﾃﾞｨｰﾌﾟｳｪﾙ簡易井戸掘削(手)</v>
      </c>
      <c r="T112" t="str" cm="1">
        <f t="array" ref="T112">IFERROR(INDEX(D:D,MATCH(ROW(110:110),I:I,0),1),"")</f>
        <v>231625　土工/ﾃﾞｨｰﾌﾟｳｪﾙ簡易井戸掘削(手)</v>
      </c>
      <c r="V112" t="str" cm="1">
        <f t="array" ref="V112">IFERROR(INDEX(D:D,MATCH(ROW(110:110),J:J,0),1),"")</f>
        <v>231625　土工/ﾃﾞｨｰﾌﾟｳｪﾙ簡易井戸掘削(手)</v>
      </c>
    </row>
    <row r="113" spans="4:22" x14ac:dyDescent="0.4">
      <c r="D113" t="s">
        <v>232</v>
      </c>
      <c r="E113">
        <f>COUNTIF($D$3:D113,"*"&amp;$B$3&amp;"*")</f>
        <v>0</v>
      </c>
      <c r="F113">
        <f>COUNTIF($D$3:D113,"*"&amp;$B$4&amp;"*")</f>
        <v>0</v>
      </c>
      <c r="G113">
        <f>COUNTIF($D$3:D113,"*"&amp;$B$5&amp;"*")</f>
        <v>0</v>
      </c>
      <c r="H113">
        <f>COUNTIF($D$3:D113,"*"&amp;$B$6&amp;"*")</f>
        <v>111</v>
      </c>
      <c r="I113">
        <f>COUNTIF($D$3:D113,"*"&amp;$B$7&amp;"*")</f>
        <v>111</v>
      </c>
      <c r="J113">
        <f>COUNTIF($D$3:D113,"*"&amp;$B$8&amp;"*")</f>
        <v>111</v>
      </c>
      <c r="L113" t="str" cm="1">
        <f t="array" ref="L113">IFERROR(INDEX(D:D,MATCH(ROW(111:111),E:E,0),1),"")</f>
        <v/>
      </c>
      <c r="N113" t="str" cm="1">
        <f t="array" ref="N113">IFERROR(INDEX(D:D,MATCH(ROW(111:111),F:F,0),1),"")</f>
        <v/>
      </c>
      <c r="P113" t="str" cm="1">
        <f t="array" ref="P113">IFERROR(INDEX(D:D,MATCH(ROW(111:111),G:G,0),1),"")</f>
        <v/>
      </c>
      <c r="R113" t="str" cm="1">
        <f t="array" ref="R113">IFERROR(INDEX(D:D,MATCH(ROW(111:111),H:H,0),1),"")</f>
        <v>231628　土工/山留周囲落下防止手摺工事</v>
      </c>
      <c r="T113" t="str" cm="1">
        <f t="array" ref="T113">IFERROR(INDEX(D:D,MATCH(ROW(111:111),I:I,0),1),"")</f>
        <v>231628　土工/山留周囲落下防止手摺工事</v>
      </c>
      <c r="V113" t="str" cm="1">
        <f t="array" ref="V113">IFERROR(INDEX(D:D,MATCH(ROW(111:111),J:J,0),1),"")</f>
        <v>231628　土工/山留周囲落下防止手摺工事</v>
      </c>
    </row>
    <row r="114" spans="4:22" x14ac:dyDescent="0.4">
      <c r="D114" t="s">
        <v>233</v>
      </c>
      <c r="E114">
        <f>COUNTIF($D$3:D114,"*"&amp;$B$3&amp;"*")</f>
        <v>0</v>
      </c>
      <c r="F114">
        <f>COUNTIF($D$3:D114,"*"&amp;$B$4&amp;"*")</f>
        <v>0</v>
      </c>
      <c r="G114">
        <f>COUNTIF($D$3:D114,"*"&amp;$B$5&amp;"*")</f>
        <v>0</v>
      </c>
      <c r="H114">
        <f>COUNTIF($D$3:D114,"*"&amp;$B$6&amp;"*")</f>
        <v>112</v>
      </c>
      <c r="I114">
        <f>COUNTIF($D$3:D114,"*"&amp;$B$7&amp;"*")</f>
        <v>112</v>
      </c>
      <c r="J114">
        <f>COUNTIF($D$3:D114,"*"&amp;$B$8&amp;"*")</f>
        <v>112</v>
      </c>
      <c r="L114" t="str" cm="1">
        <f t="array" ref="L114">IFERROR(INDEX(D:D,MATCH(ROW(112:112),E:E,0),1),"")</f>
        <v/>
      </c>
      <c r="N114" t="str" cm="1">
        <f t="array" ref="N114">IFERROR(INDEX(D:D,MATCH(ROW(112:112),F:F,0),1),"")</f>
        <v/>
      </c>
      <c r="P114" t="str" cm="1">
        <f t="array" ref="P114">IFERROR(INDEX(D:D,MATCH(ROW(112:112),G:G,0),1),"")</f>
        <v/>
      </c>
      <c r="R114" t="str" cm="1">
        <f t="array" ref="R114">IFERROR(INDEX(D:D,MATCH(ROW(112:112),H:H,0),1),"")</f>
        <v>231631　土工/横矢板(材)</v>
      </c>
      <c r="T114" t="str" cm="1">
        <f t="array" ref="T114">IFERROR(INDEX(D:D,MATCH(ROW(112:112),I:I,0),1),"")</f>
        <v>231631　土工/横矢板(材)</v>
      </c>
      <c r="V114" t="str" cm="1">
        <f t="array" ref="V114">IFERROR(INDEX(D:D,MATCH(ROW(112:112),J:J,0),1),"")</f>
        <v>231631　土工/横矢板(材)</v>
      </c>
    </row>
    <row r="115" spans="4:22" x14ac:dyDescent="0.4">
      <c r="D115" t="s">
        <v>234</v>
      </c>
      <c r="E115">
        <f>COUNTIF($D$3:D115,"*"&amp;$B$3&amp;"*")</f>
        <v>0</v>
      </c>
      <c r="F115">
        <f>COUNTIF($D$3:D115,"*"&amp;$B$4&amp;"*")</f>
        <v>0</v>
      </c>
      <c r="G115">
        <f>COUNTIF($D$3:D115,"*"&amp;$B$5&amp;"*")</f>
        <v>0</v>
      </c>
      <c r="H115">
        <f>COUNTIF($D$3:D115,"*"&amp;$B$6&amp;"*")</f>
        <v>113</v>
      </c>
      <c r="I115">
        <f>COUNTIF($D$3:D115,"*"&amp;$B$7&amp;"*")</f>
        <v>113</v>
      </c>
      <c r="J115">
        <f>COUNTIF($D$3:D115,"*"&amp;$B$8&amp;"*")</f>
        <v>113</v>
      </c>
      <c r="L115" t="str" cm="1">
        <f t="array" ref="L115">IFERROR(INDEX(D:D,MATCH(ROW(113:113),E:E,0),1),"")</f>
        <v/>
      </c>
      <c r="N115" t="str" cm="1">
        <f t="array" ref="N115">IFERROR(INDEX(D:D,MATCH(ROW(113:113),F:F,0),1),"")</f>
        <v/>
      </c>
      <c r="P115" t="str" cm="1">
        <f t="array" ref="P115">IFERROR(INDEX(D:D,MATCH(ROW(113:113),G:G,0),1),"")</f>
        <v/>
      </c>
      <c r="R115" t="str" cm="1">
        <f t="array" ref="R115">IFERROR(INDEX(D:D,MATCH(ROW(113:113),H:H,0),1),"")</f>
        <v>231634　土工/簡易土留め(材)</v>
      </c>
      <c r="T115" t="str" cm="1">
        <f t="array" ref="T115">IFERROR(INDEX(D:D,MATCH(ROW(113:113),I:I,0),1),"")</f>
        <v>231634　土工/簡易土留め(材)</v>
      </c>
      <c r="V115" t="str" cm="1">
        <f t="array" ref="V115">IFERROR(INDEX(D:D,MATCH(ROW(113:113),J:J,0),1),"")</f>
        <v>231634　土工/簡易土留め(材)</v>
      </c>
    </row>
    <row r="116" spans="4:22" x14ac:dyDescent="0.4">
      <c r="D116" t="s">
        <v>235</v>
      </c>
      <c r="E116">
        <f>COUNTIF($D$3:D116,"*"&amp;$B$3&amp;"*")</f>
        <v>0</v>
      </c>
      <c r="F116">
        <f>COUNTIF($D$3:D116,"*"&amp;$B$4&amp;"*")</f>
        <v>0</v>
      </c>
      <c r="G116">
        <f>COUNTIF($D$3:D116,"*"&amp;$B$5&amp;"*")</f>
        <v>0</v>
      </c>
      <c r="H116">
        <f>COUNTIF($D$3:D116,"*"&amp;$B$6&amp;"*")</f>
        <v>114</v>
      </c>
      <c r="I116">
        <f>COUNTIF($D$3:D116,"*"&amp;$B$7&amp;"*")</f>
        <v>114</v>
      </c>
      <c r="J116">
        <f>COUNTIF($D$3:D116,"*"&amp;$B$8&amp;"*")</f>
        <v>114</v>
      </c>
      <c r="L116" t="str" cm="1">
        <f t="array" ref="L116">IFERROR(INDEX(D:D,MATCH(ROW(114:114),E:E,0),1),"")</f>
        <v/>
      </c>
      <c r="N116" t="str" cm="1">
        <f t="array" ref="N116">IFERROR(INDEX(D:D,MATCH(ROW(114:114),F:F,0),1),"")</f>
        <v/>
      </c>
      <c r="P116" t="str" cm="1">
        <f t="array" ref="P116">IFERROR(INDEX(D:D,MATCH(ROW(114:114),G:G,0),1),"")</f>
        <v/>
      </c>
      <c r="R116" t="str" cm="1">
        <f t="array" ref="R116">IFERROR(INDEX(D:D,MATCH(ROW(114:114),H:H,0),1),"")</f>
        <v>231637　土工/防音対策工事</v>
      </c>
      <c r="T116" t="str" cm="1">
        <f t="array" ref="T116">IFERROR(INDEX(D:D,MATCH(ROW(114:114),I:I,0),1),"")</f>
        <v>231637　土工/防音対策工事</v>
      </c>
      <c r="V116" t="str" cm="1">
        <f t="array" ref="V116">IFERROR(INDEX(D:D,MATCH(ROW(114:114),J:J,0),1),"")</f>
        <v>231637　土工/防音対策工事</v>
      </c>
    </row>
    <row r="117" spans="4:22" x14ac:dyDescent="0.4">
      <c r="D117" t="s">
        <v>236</v>
      </c>
      <c r="E117">
        <f>COUNTIF($D$3:D117,"*"&amp;$B$3&amp;"*")</f>
        <v>0</v>
      </c>
      <c r="F117">
        <f>COUNTIF($D$3:D117,"*"&amp;$B$4&amp;"*")</f>
        <v>0</v>
      </c>
      <c r="G117">
        <f>COUNTIF($D$3:D117,"*"&amp;$B$5&amp;"*")</f>
        <v>0</v>
      </c>
      <c r="H117">
        <f>COUNTIF($D$3:D117,"*"&amp;$B$6&amp;"*")</f>
        <v>115</v>
      </c>
      <c r="I117">
        <f>COUNTIF($D$3:D117,"*"&amp;$B$7&amp;"*")</f>
        <v>115</v>
      </c>
      <c r="J117">
        <f>COUNTIF($D$3:D117,"*"&amp;$B$8&amp;"*")</f>
        <v>115</v>
      </c>
      <c r="L117" t="str" cm="1">
        <f t="array" ref="L117">IFERROR(INDEX(D:D,MATCH(ROW(115:115),E:E,0),1),"")</f>
        <v/>
      </c>
      <c r="N117" t="str" cm="1">
        <f t="array" ref="N117">IFERROR(INDEX(D:D,MATCH(ROW(115:115),F:F,0),1),"")</f>
        <v/>
      </c>
      <c r="P117" t="str" cm="1">
        <f t="array" ref="P117">IFERROR(INDEX(D:D,MATCH(ROW(115:115),G:G,0),1),"")</f>
        <v/>
      </c>
      <c r="R117" t="str" cm="1">
        <f t="array" ref="R117">IFERROR(INDEX(D:D,MATCH(ROW(115:115),H:H,0),1),"")</f>
        <v>231640　土工/水替え配管工事</v>
      </c>
      <c r="T117" t="str" cm="1">
        <f t="array" ref="T117">IFERROR(INDEX(D:D,MATCH(ROW(115:115),I:I,0),1),"")</f>
        <v>231640　土工/水替え配管工事</v>
      </c>
      <c r="V117" t="str" cm="1">
        <f t="array" ref="V117">IFERROR(INDEX(D:D,MATCH(ROW(115:115),J:J,0),1),"")</f>
        <v>231640　土工/水替え配管工事</v>
      </c>
    </row>
    <row r="118" spans="4:22" x14ac:dyDescent="0.4">
      <c r="D118" t="s">
        <v>237</v>
      </c>
      <c r="E118">
        <f>COUNTIF($D$3:D118,"*"&amp;$B$3&amp;"*")</f>
        <v>0</v>
      </c>
      <c r="F118">
        <f>COUNTIF($D$3:D118,"*"&amp;$B$4&amp;"*")</f>
        <v>0</v>
      </c>
      <c r="G118">
        <f>COUNTIF($D$3:D118,"*"&amp;$B$5&amp;"*")</f>
        <v>0</v>
      </c>
      <c r="H118">
        <f>COUNTIF($D$3:D118,"*"&amp;$B$6&amp;"*")</f>
        <v>116</v>
      </c>
      <c r="I118">
        <f>COUNTIF($D$3:D118,"*"&amp;$B$7&amp;"*")</f>
        <v>116</v>
      </c>
      <c r="J118">
        <f>COUNTIF($D$3:D118,"*"&amp;$B$8&amp;"*")</f>
        <v>116</v>
      </c>
      <c r="L118" t="str" cm="1">
        <f t="array" ref="L118">IFERROR(INDEX(D:D,MATCH(ROW(116:116),E:E,0),1),"")</f>
        <v/>
      </c>
      <c r="N118" t="str" cm="1">
        <f t="array" ref="N118">IFERROR(INDEX(D:D,MATCH(ROW(116:116),F:F,0),1),"")</f>
        <v/>
      </c>
      <c r="P118" t="str" cm="1">
        <f t="array" ref="P118">IFERROR(INDEX(D:D,MATCH(ROW(116:116),G:G,0),1),"")</f>
        <v/>
      </c>
      <c r="R118" t="str" cm="1">
        <f t="array" ref="R118">IFERROR(INDEX(D:D,MATCH(ROW(116:116),H:H,0),1),"")</f>
        <v>231643　土工/山留工事</v>
      </c>
      <c r="T118" t="str" cm="1">
        <f t="array" ref="T118">IFERROR(INDEX(D:D,MATCH(ROW(116:116),I:I,0),1),"")</f>
        <v>231643　土工/山留工事</v>
      </c>
      <c r="V118" t="str" cm="1">
        <f t="array" ref="V118">IFERROR(INDEX(D:D,MATCH(ROW(116:116),J:J,0),1),"")</f>
        <v>231643　土工/山留工事</v>
      </c>
    </row>
    <row r="119" spans="4:22" x14ac:dyDescent="0.4">
      <c r="D119" t="s">
        <v>238</v>
      </c>
      <c r="E119">
        <f>COUNTIF($D$3:D119,"*"&amp;$B$3&amp;"*")</f>
        <v>0</v>
      </c>
      <c r="F119">
        <f>COUNTIF($D$3:D119,"*"&amp;$B$4&amp;"*")</f>
        <v>0</v>
      </c>
      <c r="G119">
        <f>COUNTIF($D$3:D119,"*"&amp;$B$5&amp;"*")</f>
        <v>0</v>
      </c>
      <c r="H119">
        <f>COUNTIF($D$3:D119,"*"&amp;$B$6&amp;"*")</f>
        <v>117</v>
      </c>
      <c r="I119">
        <f>COUNTIF($D$3:D119,"*"&amp;$B$7&amp;"*")</f>
        <v>117</v>
      </c>
      <c r="J119">
        <f>COUNTIF($D$3:D119,"*"&amp;$B$8&amp;"*")</f>
        <v>117</v>
      </c>
      <c r="L119" t="str" cm="1">
        <f t="array" ref="L119">IFERROR(INDEX(D:D,MATCH(ROW(117:117),E:E,0),1),"")</f>
        <v/>
      </c>
      <c r="N119" t="str" cm="1">
        <f t="array" ref="N119">IFERROR(INDEX(D:D,MATCH(ROW(117:117),F:F,0),1),"")</f>
        <v/>
      </c>
      <c r="P119" t="str" cm="1">
        <f t="array" ref="P119">IFERROR(INDEX(D:D,MATCH(ROW(117:117),G:G,0),1),"")</f>
        <v/>
      </c>
      <c r="R119" t="str" cm="1">
        <f t="array" ref="R119">IFERROR(INDEX(D:D,MATCH(ROW(117:117),H:H,0),1),"")</f>
        <v>231646　土工/山留(材)</v>
      </c>
      <c r="T119" t="str" cm="1">
        <f t="array" ref="T119">IFERROR(INDEX(D:D,MATCH(ROW(117:117),I:I,0),1),"")</f>
        <v>231646　土工/山留(材)</v>
      </c>
      <c r="V119" t="str" cm="1">
        <f t="array" ref="V119">IFERROR(INDEX(D:D,MATCH(ROW(117:117),J:J,0),1),"")</f>
        <v>231646　土工/山留(材)</v>
      </c>
    </row>
    <row r="120" spans="4:22" x14ac:dyDescent="0.4">
      <c r="D120" t="s">
        <v>239</v>
      </c>
      <c r="E120">
        <f>COUNTIF($D$3:D120,"*"&amp;$B$3&amp;"*")</f>
        <v>0</v>
      </c>
      <c r="F120">
        <f>COUNTIF($D$3:D120,"*"&amp;$B$4&amp;"*")</f>
        <v>0</v>
      </c>
      <c r="G120">
        <f>COUNTIF($D$3:D120,"*"&amp;$B$5&amp;"*")</f>
        <v>0</v>
      </c>
      <c r="H120">
        <f>COUNTIF($D$3:D120,"*"&amp;$B$6&amp;"*")</f>
        <v>118</v>
      </c>
      <c r="I120">
        <f>COUNTIF($D$3:D120,"*"&amp;$B$7&amp;"*")</f>
        <v>118</v>
      </c>
      <c r="J120">
        <f>COUNTIF($D$3:D120,"*"&amp;$B$8&amp;"*")</f>
        <v>118</v>
      </c>
      <c r="L120" t="str" cm="1">
        <f t="array" ref="L120">IFERROR(INDEX(D:D,MATCH(ROW(118:118),E:E,0),1),"")</f>
        <v/>
      </c>
      <c r="N120" t="str" cm="1">
        <f t="array" ref="N120">IFERROR(INDEX(D:D,MATCH(ROW(118:118),F:F,0),1),"")</f>
        <v/>
      </c>
      <c r="P120" t="str" cm="1">
        <f t="array" ref="P120">IFERROR(INDEX(D:D,MATCH(ROW(118:118),G:G,0),1),"")</f>
        <v/>
      </c>
      <c r="R120" t="str" cm="1">
        <f t="array" ref="R120">IFERROR(INDEX(D:D,MATCH(ROW(118:118),H:H,0),1),"")</f>
        <v>231649　土工/産廃処理費(残土)</v>
      </c>
      <c r="T120" t="str" cm="1">
        <f t="array" ref="T120">IFERROR(INDEX(D:D,MATCH(ROW(118:118),I:I,0),1),"")</f>
        <v>231649　土工/産廃処理費(残土)</v>
      </c>
      <c r="V120" t="str" cm="1">
        <f t="array" ref="V120">IFERROR(INDEX(D:D,MATCH(ROW(118:118),J:J,0),1),"")</f>
        <v>231649　土工/産廃処理費(残土)</v>
      </c>
    </row>
    <row r="121" spans="4:22" x14ac:dyDescent="0.4">
      <c r="D121" t="s">
        <v>240</v>
      </c>
      <c r="E121">
        <f>COUNTIF($D$3:D121,"*"&amp;$B$3&amp;"*")</f>
        <v>0</v>
      </c>
      <c r="F121">
        <f>COUNTIF($D$3:D121,"*"&amp;$B$4&amp;"*")</f>
        <v>0</v>
      </c>
      <c r="G121">
        <f>COUNTIF($D$3:D121,"*"&amp;$B$5&amp;"*")</f>
        <v>0</v>
      </c>
      <c r="H121">
        <f>COUNTIF($D$3:D121,"*"&amp;$B$6&amp;"*")</f>
        <v>119</v>
      </c>
      <c r="I121">
        <f>COUNTIF($D$3:D121,"*"&amp;$B$7&amp;"*")</f>
        <v>119</v>
      </c>
      <c r="J121">
        <f>COUNTIF($D$3:D121,"*"&amp;$B$8&amp;"*")</f>
        <v>119</v>
      </c>
      <c r="L121" t="str" cm="1">
        <f t="array" ref="L121">IFERROR(INDEX(D:D,MATCH(ROW(119:119),E:E,0),1),"")</f>
        <v/>
      </c>
      <c r="N121" t="str" cm="1">
        <f t="array" ref="N121">IFERROR(INDEX(D:D,MATCH(ROW(119:119),F:F,0),1),"")</f>
        <v/>
      </c>
      <c r="P121" t="str" cm="1">
        <f t="array" ref="P121">IFERROR(INDEX(D:D,MATCH(ROW(119:119),G:G,0),1),"")</f>
        <v/>
      </c>
      <c r="R121" t="str" cm="1">
        <f t="array" ref="R121">IFERROR(INDEX(D:D,MATCH(ROW(119:119),H:H,0),1),"")</f>
        <v>231652　土工/排水工事</v>
      </c>
      <c r="T121" t="str" cm="1">
        <f t="array" ref="T121">IFERROR(INDEX(D:D,MATCH(ROW(119:119),I:I,0),1),"")</f>
        <v>231652　土工/排水工事</v>
      </c>
      <c r="V121" t="str" cm="1">
        <f t="array" ref="V121">IFERROR(INDEX(D:D,MATCH(ROW(119:119),J:J,0),1),"")</f>
        <v>231652　土工/排水工事</v>
      </c>
    </row>
    <row r="122" spans="4:22" x14ac:dyDescent="0.4">
      <c r="D122" t="s">
        <v>241</v>
      </c>
      <c r="E122">
        <f>COUNTIF($D$3:D122,"*"&amp;$B$3&amp;"*")</f>
        <v>0</v>
      </c>
      <c r="F122">
        <f>COUNTIF($D$3:D122,"*"&amp;$B$4&amp;"*")</f>
        <v>0</v>
      </c>
      <c r="G122">
        <f>COUNTIF($D$3:D122,"*"&amp;$B$5&amp;"*")</f>
        <v>0</v>
      </c>
      <c r="H122">
        <f>COUNTIF($D$3:D122,"*"&amp;$B$6&amp;"*")</f>
        <v>120</v>
      </c>
      <c r="I122">
        <f>COUNTIF($D$3:D122,"*"&amp;$B$7&amp;"*")</f>
        <v>120</v>
      </c>
      <c r="J122">
        <f>COUNTIF($D$3:D122,"*"&amp;$B$8&amp;"*")</f>
        <v>120</v>
      </c>
      <c r="L122" t="str" cm="1">
        <f t="array" ref="L122">IFERROR(INDEX(D:D,MATCH(ROW(120:120),E:E,0),1),"")</f>
        <v/>
      </c>
      <c r="N122" t="str" cm="1">
        <f t="array" ref="N122">IFERROR(INDEX(D:D,MATCH(ROW(120:120),F:F,0),1),"")</f>
        <v/>
      </c>
      <c r="P122" t="str" cm="1">
        <f t="array" ref="P122">IFERROR(INDEX(D:D,MATCH(ROW(120:120),G:G,0),1),"")</f>
        <v/>
      </c>
      <c r="R122" t="str" cm="1">
        <f t="array" ref="R122">IFERROR(INDEX(D:D,MATCH(ROW(120:120),H:H,0),1),"")</f>
        <v>231655　土工/地中障害撤去工事</v>
      </c>
      <c r="T122" t="str" cm="1">
        <f t="array" ref="T122">IFERROR(INDEX(D:D,MATCH(ROW(120:120),I:I,0),1),"")</f>
        <v>231655　土工/地中障害撤去工事</v>
      </c>
      <c r="V122" t="str" cm="1">
        <f t="array" ref="V122">IFERROR(INDEX(D:D,MATCH(ROW(120:120),J:J,0),1),"")</f>
        <v>231655　土工/地中障害撤去工事</v>
      </c>
    </row>
    <row r="123" spans="4:22" x14ac:dyDescent="0.4">
      <c r="D123" t="s">
        <v>242</v>
      </c>
      <c r="E123">
        <f>COUNTIF($D$3:D123,"*"&amp;$B$3&amp;"*")</f>
        <v>0</v>
      </c>
      <c r="F123">
        <f>COUNTIF($D$3:D123,"*"&amp;$B$4&amp;"*")</f>
        <v>0</v>
      </c>
      <c r="G123">
        <f>COUNTIF($D$3:D123,"*"&amp;$B$5&amp;"*")</f>
        <v>0</v>
      </c>
      <c r="H123">
        <f>COUNTIF($D$3:D123,"*"&amp;$B$6&amp;"*")</f>
        <v>121</v>
      </c>
      <c r="I123">
        <f>COUNTIF($D$3:D123,"*"&amp;$B$7&amp;"*")</f>
        <v>121</v>
      </c>
      <c r="J123">
        <f>COUNTIF($D$3:D123,"*"&amp;$B$8&amp;"*")</f>
        <v>121</v>
      </c>
      <c r="L123" t="str" cm="1">
        <f t="array" ref="L123">IFERROR(INDEX(D:D,MATCH(ROW(121:121),E:E,0),1),"")</f>
        <v/>
      </c>
      <c r="N123" t="str" cm="1">
        <f t="array" ref="N123">IFERROR(INDEX(D:D,MATCH(ROW(121:121),F:F,0),1),"")</f>
        <v/>
      </c>
      <c r="P123" t="str" cm="1">
        <f t="array" ref="P123">IFERROR(INDEX(D:D,MATCH(ROW(121:121),G:G,0),1),"")</f>
        <v/>
      </c>
      <c r="R123" t="str" cm="1">
        <f t="array" ref="R123">IFERROR(INDEX(D:D,MATCH(ROW(121:121),H:H,0),1),"")</f>
        <v>231658　土工/鉄骨建方用通路(一次埋戻し)</v>
      </c>
      <c r="T123" t="str" cm="1">
        <f t="array" ref="T123">IFERROR(INDEX(D:D,MATCH(ROW(121:121),I:I,0),1),"")</f>
        <v>231658　土工/鉄骨建方用通路(一次埋戻し)</v>
      </c>
      <c r="V123" t="str" cm="1">
        <f t="array" ref="V123">IFERROR(INDEX(D:D,MATCH(ROW(121:121),J:J,0),1),"")</f>
        <v>231658　土工/鉄骨建方用通路(一次埋戻し)</v>
      </c>
    </row>
    <row r="124" spans="4:22" x14ac:dyDescent="0.4">
      <c r="D124" t="s">
        <v>243</v>
      </c>
      <c r="E124">
        <f>COUNTIF($D$3:D124,"*"&amp;$B$3&amp;"*")</f>
        <v>0</v>
      </c>
      <c r="F124">
        <f>COUNTIF($D$3:D124,"*"&amp;$B$4&amp;"*")</f>
        <v>0</v>
      </c>
      <c r="G124">
        <f>COUNTIF($D$3:D124,"*"&amp;$B$5&amp;"*")</f>
        <v>0</v>
      </c>
      <c r="H124">
        <f>COUNTIF($D$3:D124,"*"&amp;$B$6&amp;"*")</f>
        <v>122</v>
      </c>
      <c r="I124">
        <f>COUNTIF($D$3:D124,"*"&amp;$B$7&amp;"*")</f>
        <v>122</v>
      </c>
      <c r="J124">
        <f>COUNTIF($D$3:D124,"*"&amp;$B$8&amp;"*")</f>
        <v>122</v>
      </c>
      <c r="L124" t="str" cm="1">
        <f t="array" ref="L124">IFERROR(INDEX(D:D,MATCH(ROW(122:122),E:E,0),1),"")</f>
        <v/>
      </c>
      <c r="N124" t="str" cm="1">
        <f t="array" ref="N124">IFERROR(INDEX(D:D,MATCH(ROW(122:122),F:F,0),1),"")</f>
        <v/>
      </c>
      <c r="P124" t="str" cm="1">
        <f t="array" ref="P124">IFERROR(INDEX(D:D,MATCH(ROW(122:122),G:G,0),1),"")</f>
        <v/>
      </c>
      <c r="R124" t="str" cm="1">
        <f t="array" ref="R124">IFERROR(INDEX(D:D,MATCH(ROW(122:122),H:H,0),1),"")</f>
        <v>231695　土工/その他工事</v>
      </c>
      <c r="T124" t="str" cm="1">
        <f t="array" ref="T124">IFERROR(INDEX(D:D,MATCH(ROW(122:122),I:I,0),1),"")</f>
        <v>231695　土工/その他工事</v>
      </c>
      <c r="V124" t="str" cm="1">
        <f t="array" ref="V124">IFERROR(INDEX(D:D,MATCH(ROW(122:122),J:J,0),1),"")</f>
        <v>231695　土工/その他工事</v>
      </c>
    </row>
    <row r="125" spans="4:22" x14ac:dyDescent="0.4">
      <c r="D125" t="s">
        <v>244</v>
      </c>
      <c r="E125">
        <f>COUNTIF($D$3:D125,"*"&amp;$B$3&amp;"*")</f>
        <v>0</v>
      </c>
      <c r="F125">
        <f>COUNTIF($D$3:D125,"*"&amp;$B$4&amp;"*")</f>
        <v>0</v>
      </c>
      <c r="G125">
        <f>COUNTIF($D$3:D125,"*"&amp;$B$5&amp;"*")</f>
        <v>0</v>
      </c>
      <c r="H125">
        <f>COUNTIF($D$3:D125,"*"&amp;$B$6&amp;"*")</f>
        <v>123</v>
      </c>
      <c r="I125">
        <f>COUNTIF($D$3:D125,"*"&amp;$B$7&amp;"*")</f>
        <v>123</v>
      </c>
      <c r="J125">
        <f>COUNTIF($D$3:D125,"*"&amp;$B$8&amp;"*")</f>
        <v>123</v>
      </c>
      <c r="L125" t="str" cm="1">
        <f t="array" ref="L125">IFERROR(INDEX(D:D,MATCH(ROW(123:123),E:E,0),1),"")</f>
        <v/>
      </c>
      <c r="N125" t="str" cm="1">
        <f t="array" ref="N125">IFERROR(INDEX(D:D,MATCH(ROW(123:123),F:F,0),1),"")</f>
        <v/>
      </c>
      <c r="P125" t="str" cm="1">
        <f t="array" ref="P125">IFERROR(INDEX(D:D,MATCH(ROW(123:123),G:G,0),1),"")</f>
        <v/>
      </c>
      <c r="R125" t="str" cm="1">
        <f t="array" ref="R125">IFERROR(INDEX(D:D,MATCH(ROW(123:123),H:H,0),1),"")</f>
        <v>231697　土工/その他(材)</v>
      </c>
      <c r="T125" t="str" cm="1">
        <f t="array" ref="T125">IFERROR(INDEX(D:D,MATCH(ROW(123:123),I:I,0),1),"")</f>
        <v>231697　土工/その他(材)</v>
      </c>
      <c r="V125" t="str" cm="1">
        <f t="array" ref="V125">IFERROR(INDEX(D:D,MATCH(ROW(123:123),J:J,0),1),"")</f>
        <v>231697　土工/その他(材)</v>
      </c>
    </row>
    <row r="126" spans="4:22" x14ac:dyDescent="0.4">
      <c r="D126" t="s">
        <v>245</v>
      </c>
      <c r="E126">
        <f>COUNTIF($D$3:D126,"*"&amp;$B$3&amp;"*")</f>
        <v>0</v>
      </c>
      <c r="F126">
        <f>COUNTIF($D$3:D126,"*"&amp;$B$4&amp;"*")</f>
        <v>0</v>
      </c>
      <c r="G126">
        <f>COUNTIF($D$3:D126,"*"&amp;$B$5&amp;"*")</f>
        <v>0</v>
      </c>
      <c r="H126">
        <f>COUNTIF($D$3:D126,"*"&amp;$B$6&amp;"*")</f>
        <v>124</v>
      </c>
      <c r="I126">
        <f>COUNTIF($D$3:D126,"*"&amp;$B$7&amp;"*")</f>
        <v>124</v>
      </c>
      <c r="J126">
        <f>COUNTIF($D$3:D126,"*"&amp;$B$8&amp;"*")</f>
        <v>124</v>
      </c>
      <c r="L126" t="str" cm="1">
        <f t="array" ref="L126">IFERROR(INDEX(D:D,MATCH(ROW(124:124),E:E,0),1),"")</f>
        <v/>
      </c>
      <c r="N126" t="str" cm="1">
        <f t="array" ref="N126">IFERROR(INDEX(D:D,MATCH(ROW(124:124),F:F,0),1),"")</f>
        <v/>
      </c>
      <c r="P126" t="str" cm="1">
        <f t="array" ref="P126">IFERROR(INDEX(D:D,MATCH(ROW(124:124),G:G,0),1),"")</f>
        <v/>
      </c>
      <c r="R126" t="str" cm="1">
        <f t="array" ref="R126">IFERROR(INDEX(D:D,MATCH(ROW(124:124),H:H,0),1),"")</f>
        <v>231913　地業/杭工事</v>
      </c>
      <c r="T126" t="str" cm="1">
        <f t="array" ref="T126">IFERROR(INDEX(D:D,MATCH(ROW(124:124),I:I,0),1),"")</f>
        <v>231913　地業/杭工事</v>
      </c>
      <c r="V126" t="str" cm="1">
        <f t="array" ref="V126">IFERROR(INDEX(D:D,MATCH(ROW(124:124),J:J,0),1),"")</f>
        <v>231913　地業/杭工事</v>
      </c>
    </row>
    <row r="127" spans="4:22" x14ac:dyDescent="0.4">
      <c r="D127" t="s">
        <v>246</v>
      </c>
      <c r="E127">
        <f>COUNTIF($D$3:D127,"*"&amp;$B$3&amp;"*")</f>
        <v>0</v>
      </c>
      <c r="F127">
        <f>COUNTIF($D$3:D127,"*"&amp;$B$4&amp;"*")</f>
        <v>0</v>
      </c>
      <c r="G127">
        <f>COUNTIF($D$3:D127,"*"&amp;$B$5&amp;"*")</f>
        <v>0</v>
      </c>
      <c r="H127">
        <f>COUNTIF($D$3:D127,"*"&amp;$B$6&amp;"*")</f>
        <v>125</v>
      </c>
      <c r="I127">
        <f>COUNTIF($D$3:D127,"*"&amp;$B$7&amp;"*")</f>
        <v>125</v>
      </c>
      <c r="J127">
        <f>COUNTIF($D$3:D127,"*"&amp;$B$8&amp;"*")</f>
        <v>125</v>
      </c>
      <c r="L127" t="str" cm="1">
        <f t="array" ref="L127">IFERROR(INDEX(D:D,MATCH(ROW(125:125),E:E,0),1),"")</f>
        <v/>
      </c>
      <c r="N127" t="str" cm="1">
        <f t="array" ref="N127">IFERROR(INDEX(D:D,MATCH(ROW(125:125),F:F,0),1),"")</f>
        <v/>
      </c>
      <c r="P127" t="str" cm="1">
        <f t="array" ref="P127">IFERROR(INDEX(D:D,MATCH(ROW(125:125),G:G,0),1),"")</f>
        <v/>
      </c>
      <c r="R127" t="str" cm="1">
        <f t="array" ref="R127">IFERROR(INDEX(D:D,MATCH(ROW(125:125),H:H,0),1),"")</f>
        <v>231916　地業/杭工(材)</v>
      </c>
      <c r="T127" t="str" cm="1">
        <f t="array" ref="T127">IFERROR(INDEX(D:D,MATCH(ROW(125:125),I:I,0),1),"")</f>
        <v>231916　地業/杭工(材)</v>
      </c>
      <c r="V127" t="str" cm="1">
        <f t="array" ref="V127">IFERROR(INDEX(D:D,MATCH(ROW(125:125),J:J,0),1),"")</f>
        <v>231916　地業/杭工(材)</v>
      </c>
    </row>
    <row r="128" spans="4:22" x14ac:dyDescent="0.4">
      <c r="D128" t="s">
        <v>247</v>
      </c>
      <c r="E128">
        <f>COUNTIF($D$3:D128,"*"&amp;$B$3&amp;"*")</f>
        <v>0</v>
      </c>
      <c r="F128">
        <f>COUNTIF($D$3:D128,"*"&amp;$B$4&amp;"*")</f>
        <v>0</v>
      </c>
      <c r="G128">
        <f>COUNTIF($D$3:D128,"*"&amp;$B$5&amp;"*")</f>
        <v>0</v>
      </c>
      <c r="H128">
        <f>COUNTIF($D$3:D128,"*"&amp;$B$6&amp;"*")</f>
        <v>126</v>
      </c>
      <c r="I128">
        <f>COUNTIF($D$3:D128,"*"&amp;$B$7&amp;"*")</f>
        <v>126</v>
      </c>
      <c r="J128">
        <f>COUNTIF($D$3:D128,"*"&amp;$B$8&amp;"*")</f>
        <v>126</v>
      </c>
      <c r="L128" t="str" cm="1">
        <f t="array" ref="L128">IFERROR(INDEX(D:D,MATCH(ROW(126:126),E:E,0),1),"")</f>
        <v/>
      </c>
      <c r="N128" t="str" cm="1">
        <f t="array" ref="N128">IFERROR(INDEX(D:D,MATCH(ROW(126:126),F:F,0),1),"")</f>
        <v/>
      </c>
      <c r="P128" t="str" cm="1">
        <f t="array" ref="P128">IFERROR(INDEX(D:D,MATCH(ROW(126:126),G:G,0),1),"")</f>
        <v/>
      </c>
      <c r="R128" t="str" cm="1">
        <f t="array" ref="R128">IFERROR(INDEX(D:D,MATCH(ROW(126:126),H:H,0),1),"")</f>
        <v>231919　地業/杭鉄筋</v>
      </c>
      <c r="T128" t="str" cm="1">
        <f t="array" ref="T128">IFERROR(INDEX(D:D,MATCH(ROW(126:126),I:I,0),1),"")</f>
        <v>231919　地業/杭鉄筋</v>
      </c>
      <c r="V128" t="str" cm="1">
        <f t="array" ref="V128">IFERROR(INDEX(D:D,MATCH(ROW(126:126),J:J,0),1),"")</f>
        <v>231919　地業/杭鉄筋</v>
      </c>
    </row>
    <row r="129" spans="4:22" x14ac:dyDescent="0.4">
      <c r="D129" t="s">
        <v>248</v>
      </c>
      <c r="E129">
        <f>COUNTIF($D$3:D129,"*"&amp;$B$3&amp;"*")</f>
        <v>0</v>
      </c>
      <c r="F129">
        <f>COUNTIF($D$3:D129,"*"&amp;$B$4&amp;"*")</f>
        <v>0</v>
      </c>
      <c r="G129">
        <f>COUNTIF($D$3:D129,"*"&amp;$B$5&amp;"*")</f>
        <v>0</v>
      </c>
      <c r="H129">
        <f>COUNTIF($D$3:D129,"*"&amp;$B$6&amp;"*")</f>
        <v>127</v>
      </c>
      <c r="I129">
        <f>COUNTIF($D$3:D129,"*"&amp;$B$7&amp;"*")</f>
        <v>127</v>
      </c>
      <c r="J129">
        <f>COUNTIF($D$3:D129,"*"&amp;$B$8&amp;"*")</f>
        <v>127</v>
      </c>
      <c r="L129" t="str" cm="1">
        <f t="array" ref="L129">IFERROR(INDEX(D:D,MATCH(ROW(127:127),E:E,0),1),"")</f>
        <v/>
      </c>
      <c r="N129" t="str" cm="1">
        <f t="array" ref="N129">IFERROR(INDEX(D:D,MATCH(ROW(127:127),F:F,0),1),"")</f>
        <v/>
      </c>
      <c r="P129" t="str" cm="1">
        <f t="array" ref="P129">IFERROR(INDEX(D:D,MATCH(ROW(127:127),G:G,0),1),"")</f>
        <v/>
      </c>
      <c r="R129" t="str" cm="1">
        <f t="array" ref="R129">IFERROR(INDEX(D:D,MATCH(ROW(127:127),H:H,0),1),"")</f>
        <v>231922　地業/杭ｺﾝｸﾘｰﾄ</v>
      </c>
      <c r="T129" t="str" cm="1">
        <f t="array" ref="T129">IFERROR(INDEX(D:D,MATCH(ROW(127:127),I:I,0),1),"")</f>
        <v>231922　地業/杭ｺﾝｸﾘｰﾄ</v>
      </c>
      <c r="V129" t="str" cm="1">
        <f t="array" ref="V129">IFERROR(INDEX(D:D,MATCH(ROW(127:127),J:J,0),1),"")</f>
        <v>231922　地業/杭ｺﾝｸﾘｰﾄ</v>
      </c>
    </row>
    <row r="130" spans="4:22" x14ac:dyDescent="0.4">
      <c r="D130" t="s">
        <v>249</v>
      </c>
      <c r="E130">
        <f>COUNTIF($D$3:D130,"*"&amp;$B$3&amp;"*")</f>
        <v>0</v>
      </c>
      <c r="F130">
        <f>COUNTIF($D$3:D130,"*"&amp;$B$4&amp;"*")</f>
        <v>0</v>
      </c>
      <c r="G130">
        <f>COUNTIF($D$3:D130,"*"&amp;$B$5&amp;"*")</f>
        <v>0</v>
      </c>
      <c r="H130">
        <f>COUNTIF($D$3:D130,"*"&amp;$B$6&amp;"*")</f>
        <v>128</v>
      </c>
      <c r="I130">
        <f>COUNTIF($D$3:D130,"*"&amp;$B$7&amp;"*")</f>
        <v>128</v>
      </c>
      <c r="J130">
        <f>COUNTIF($D$3:D130,"*"&amp;$B$8&amp;"*")</f>
        <v>128</v>
      </c>
      <c r="L130" t="str" cm="1">
        <f t="array" ref="L130">IFERROR(INDEX(D:D,MATCH(ROW(128:128),E:E,0),1),"")</f>
        <v/>
      </c>
      <c r="N130" t="str" cm="1">
        <f t="array" ref="N130">IFERROR(INDEX(D:D,MATCH(ROW(128:128),F:F,0),1),"")</f>
        <v/>
      </c>
      <c r="P130" t="str" cm="1">
        <f t="array" ref="P130">IFERROR(INDEX(D:D,MATCH(ROW(128:128),G:G,0),1),"")</f>
        <v/>
      </c>
      <c r="R130" t="str" cm="1">
        <f t="array" ref="R130">IFERROR(INDEX(D:D,MATCH(ROW(128:128),H:H,0),1),"")</f>
        <v>231925　地業/杭ｺﾝｸﾘｰﾄ試験</v>
      </c>
      <c r="T130" t="str" cm="1">
        <f t="array" ref="T130">IFERROR(INDEX(D:D,MATCH(ROW(128:128),I:I,0),1),"")</f>
        <v>231925　地業/杭ｺﾝｸﾘｰﾄ試験</v>
      </c>
      <c r="V130" t="str" cm="1">
        <f t="array" ref="V130">IFERROR(INDEX(D:D,MATCH(ROW(128:128),J:J,0),1),"")</f>
        <v>231925　地業/杭ｺﾝｸﾘｰﾄ試験</v>
      </c>
    </row>
    <row r="131" spans="4:22" x14ac:dyDescent="0.4">
      <c r="D131" t="s">
        <v>250</v>
      </c>
      <c r="E131">
        <f>COUNTIF($D$3:D131,"*"&amp;$B$3&amp;"*")</f>
        <v>0</v>
      </c>
      <c r="F131">
        <f>COUNTIF($D$3:D131,"*"&amp;$B$4&amp;"*")</f>
        <v>0</v>
      </c>
      <c r="G131">
        <f>COUNTIF($D$3:D131,"*"&amp;$B$5&amp;"*")</f>
        <v>0</v>
      </c>
      <c r="H131">
        <f>COUNTIF($D$3:D131,"*"&amp;$B$6&amp;"*")</f>
        <v>129</v>
      </c>
      <c r="I131">
        <f>COUNTIF($D$3:D131,"*"&amp;$B$7&amp;"*")</f>
        <v>129</v>
      </c>
      <c r="J131">
        <f>COUNTIF($D$3:D131,"*"&amp;$B$8&amp;"*")</f>
        <v>129</v>
      </c>
      <c r="L131" t="str" cm="1">
        <f t="array" ref="L131">IFERROR(INDEX(D:D,MATCH(ROW(129:129),E:E,0),1),"")</f>
        <v/>
      </c>
      <c r="N131" t="str" cm="1">
        <f t="array" ref="N131">IFERROR(INDEX(D:D,MATCH(ROW(129:129),F:F,0),1),"")</f>
        <v/>
      </c>
      <c r="P131" t="str" cm="1">
        <f t="array" ref="P131">IFERROR(INDEX(D:D,MATCH(ROW(129:129),G:G,0),1),"")</f>
        <v/>
      </c>
      <c r="R131" t="str" cm="1">
        <f t="array" ref="R131">IFERROR(INDEX(D:D,MATCH(ROW(129:129),H:H,0),1),"")</f>
        <v>231928　地業/杭頭処理工事</v>
      </c>
      <c r="T131" t="str" cm="1">
        <f t="array" ref="T131">IFERROR(INDEX(D:D,MATCH(ROW(129:129),I:I,0),1),"")</f>
        <v>231928　地業/杭頭処理工事</v>
      </c>
      <c r="V131" t="str" cm="1">
        <f t="array" ref="V131">IFERROR(INDEX(D:D,MATCH(ROW(129:129),J:J,0),1),"")</f>
        <v>231928　地業/杭頭処理工事</v>
      </c>
    </row>
    <row r="132" spans="4:22" x14ac:dyDescent="0.4">
      <c r="D132" t="s">
        <v>251</v>
      </c>
      <c r="E132">
        <f>COUNTIF($D$3:D132,"*"&amp;$B$3&amp;"*")</f>
        <v>0</v>
      </c>
      <c r="F132">
        <f>COUNTIF($D$3:D132,"*"&amp;$B$4&amp;"*")</f>
        <v>0</v>
      </c>
      <c r="G132">
        <f>COUNTIF($D$3:D132,"*"&amp;$B$5&amp;"*")</f>
        <v>0</v>
      </c>
      <c r="H132">
        <f>COUNTIF($D$3:D132,"*"&amp;$B$6&amp;"*")</f>
        <v>130</v>
      </c>
      <c r="I132">
        <f>COUNTIF($D$3:D132,"*"&amp;$B$7&amp;"*")</f>
        <v>130</v>
      </c>
      <c r="J132">
        <f>COUNTIF($D$3:D132,"*"&amp;$B$8&amp;"*")</f>
        <v>130</v>
      </c>
      <c r="L132" t="str" cm="1">
        <f t="array" ref="L132">IFERROR(INDEX(D:D,MATCH(ROW(130:130),E:E,0),1),"")</f>
        <v/>
      </c>
      <c r="N132" t="str" cm="1">
        <f t="array" ref="N132">IFERROR(INDEX(D:D,MATCH(ROW(130:130),F:F,0),1),"")</f>
        <v/>
      </c>
      <c r="P132" t="str" cm="1">
        <f t="array" ref="P132">IFERROR(INDEX(D:D,MATCH(ROW(130:130),G:G,0),1),"")</f>
        <v/>
      </c>
      <c r="R132" t="str" cm="1">
        <f t="array" ref="R132">IFERROR(INDEX(D:D,MATCH(ROW(130:130),H:H,0),1),"")</f>
        <v>231931　地業/産廃処理費(杭残土)</v>
      </c>
      <c r="T132" t="str" cm="1">
        <f t="array" ref="T132">IFERROR(INDEX(D:D,MATCH(ROW(130:130),I:I,0),1),"")</f>
        <v>231931　地業/産廃処理費(杭残土)</v>
      </c>
      <c r="V132" t="str" cm="1">
        <f t="array" ref="V132">IFERROR(INDEX(D:D,MATCH(ROW(130:130),J:J,0),1),"")</f>
        <v>231931　地業/産廃処理費(杭残土)</v>
      </c>
    </row>
    <row r="133" spans="4:22" x14ac:dyDescent="0.4">
      <c r="D133" t="s">
        <v>252</v>
      </c>
      <c r="E133">
        <f>COUNTIF($D$3:D133,"*"&amp;$B$3&amp;"*")</f>
        <v>0</v>
      </c>
      <c r="F133">
        <f>COUNTIF($D$3:D133,"*"&amp;$B$4&amp;"*")</f>
        <v>0</v>
      </c>
      <c r="G133">
        <f>COUNTIF($D$3:D133,"*"&amp;$B$5&amp;"*")</f>
        <v>0</v>
      </c>
      <c r="H133">
        <f>COUNTIF($D$3:D133,"*"&amp;$B$6&amp;"*")</f>
        <v>131</v>
      </c>
      <c r="I133">
        <f>COUNTIF($D$3:D133,"*"&amp;$B$7&amp;"*")</f>
        <v>131</v>
      </c>
      <c r="J133">
        <f>COUNTIF($D$3:D133,"*"&amp;$B$8&amp;"*")</f>
        <v>131</v>
      </c>
      <c r="L133" t="str" cm="1">
        <f t="array" ref="L133">IFERROR(INDEX(D:D,MATCH(ROW(131:131),E:E,0),1),"")</f>
        <v/>
      </c>
      <c r="N133" t="str" cm="1">
        <f t="array" ref="N133">IFERROR(INDEX(D:D,MATCH(ROW(131:131),F:F,0),1),"")</f>
        <v/>
      </c>
      <c r="P133" t="str" cm="1">
        <f t="array" ref="P133">IFERROR(INDEX(D:D,MATCH(ROW(131:131),G:G,0),1),"")</f>
        <v/>
      </c>
      <c r="R133" t="str" cm="1">
        <f t="array" ref="R133">IFERROR(INDEX(D:D,MATCH(ROW(131:131),H:H,0),1),"")</f>
        <v>231934　地業/地盤改良工事</v>
      </c>
      <c r="T133" t="str" cm="1">
        <f t="array" ref="T133">IFERROR(INDEX(D:D,MATCH(ROW(131:131),I:I,0),1),"")</f>
        <v>231934　地業/地盤改良工事</v>
      </c>
      <c r="V133" t="str" cm="1">
        <f t="array" ref="V133">IFERROR(INDEX(D:D,MATCH(ROW(131:131),J:J,0),1),"")</f>
        <v>231934　地業/地盤改良工事</v>
      </c>
    </row>
    <row r="134" spans="4:22" x14ac:dyDescent="0.4">
      <c r="D134" t="s">
        <v>253</v>
      </c>
      <c r="E134">
        <f>COUNTIF($D$3:D134,"*"&amp;$B$3&amp;"*")</f>
        <v>0</v>
      </c>
      <c r="F134">
        <f>COUNTIF($D$3:D134,"*"&amp;$B$4&amp;"*")</f>
        <v>0</v>
      </c>
      <c r="G134">
        <f>COUNTIF($D$3:D134,"*"&amp;$B$5&amp;"*")</f>
        <v>0</v>
      </c>
      <c r="H134">
        <f>COUNTIF($D$3:D134,"*"&amp;$B$6&amp;"*")</f>
        <v>132</v>
      </c>
      <c r="I134">
        <f>COUNTIF($D$3:D134,"*"&amp;$B$7&amp;"*")</f>
        <v>132</v>
      </c>
      <c r="J134">
        <f>COUNTIF($D$3:D134,"*"&amp;$B$8&amp;"*")</f>
        <v>132</v>
      </c>
      <c r="L134" t="str" cm="1">
        <f t="array" ref="L134">IFERROR(INDEX(D:D,MATCH(ROW(132:132),E:E,0),1),"")</f>
        <v/>
      </c>
      <c r="N134" t="str" cm="1">
        <f t="array" ref="N134">IFERROR(INDEX(D:D,MATCH(ROW(132:132),F:F,0),1),"")</f>
        <v/>
      </c>
      <c r="P134" t="str" cm="1">
        <f t="array" ref="P134">IFERROR(INDEX(D:D,MATCH(ROW(132:132),G:G,0),1),"")</f>
        <v/>
      </c>
      <c r="R134" t="str" cm="1">
        <f t="array" ref="R134">IFERROR(INDEX(D:D,MATCH(ROW(132:132),H:H,0),1),"")</f>
        <v>231937　地業/排水工事</v>
      </c>
      <c r="T134" t="str" cm="1">
        <f t="array" ref="T134">IFERROR(INDEX(D:D,MATCH(ROW(132:132),I:I,0),1),"")</f>
        <v>231937　地業/排水工事</v>
      </c>
      <c r="V134" t="str" cm="1">
        <f t="array" ref="V134">IFERROR(INDEX(D:D,MATCH(ROW(132:132),J:J,0),1),"")</f>
        <v>231937　地業/排水工事</v>
      </c>
    </row>
    <row r="135" spans="4:22" x14ac:dyDescent="0.4">
      <c r="D135" t="s">
        <v>254</v>
      </c>
      <c r="E135">
        <f>COUNTIF($D$3:D135,"*"&amp;$B$3&amp;"*")</f>
        <v>0</v>
      </c>
      <c r="F135">
        <f>COUNTIF($D$3:D135,"*"&amp;$B$4&amp;"*")</f>
        <v>0</v>
      </c>
      <c r="G135">
        <f>COUNTIF($D$3:D135,"*"&amp;$B$5&amp;"*")</f>
        <v>0</v>
      </c>
      <c r="H135">
        <f>COUNTIF($D$3:D135,"*"&amp;$B$6&amp;"*")</f>
        <v>133</v>
      </c>
      <c r="I135">
        <f>COUNTIF($D$3:D135,"*"&amp;$B$7&amp;"*")</f>
        <v>133</v>
      </c>
      <c r="J135">
        <f>COUNTIF($D$3:D135,"*"&amp;$B$8&amp;"*")</f>
        <v>133</v>
      </c>
      <c r="L135" t="str" cm="1">
        <f t="array" ref="L135">IFERROR(INDEX(D:D,MATCH(ROW(133:133),E:E,0),1),"")</f>
        <v/>
      </c>
      <c r="N135" t="str" cm="1">
        <f t="array" ref="N135">IFERROR(INDEX(D:D,MATCH(ROW(133:133),F:F,0),1),"")</f>
        <v/>
      </c>
      <c r="P135" t="str" cm="1">
        <f t="array" ref="P135">IFERROR(INDEX(D:D,MATCH(ROW(133:133),G:G,0),1),"")</f>
        <v/>
      </c>
      <c r="R135" t="str" cm="1">
        <f t="array" ref="R135">IFERROR(INDEX(D:D,MATCH(ROW(133:133),H:H,0),1),"")</f>
        <v>231995　地業/その他工事</v>
      </c>
      <c r="T135" t="str" cm="1">
        <f t="array" ref="T135">IFERROR(INDEX(D:D,MATCH(ROW(133:133),I:I,0),1),"")</f>
        <v>231995　地業/その他工事</v>
      </c>
      <c r="V135" t="str" cm="1">
        <f t="array" ref="V135">IFERROR(INDEX(D:D,MATCH(ROW(133:133),J:J,0),1),"")</f>
        <v>231995　地業/その他工事</v>
      </c>
    </row>
    <row r="136" spans="4:22" x14ac:dyDescent="0.4">
      <c r="D136" t="s">
        <v>255</v>
      </c>
      <c r="E136">
        <f>COUNTIF($D$3:D136,"*"&amp;$B$3&amp;"*")</f>
        <v>0</v>
      </c>
      <c r="F136">
        <f>COUNTIF($D$3:D136,"*"&amp;$B$4&amp;"*")</f>
        <v>0</v>
      </c>
      <c r="G136">
        <f>COUNTIF($D$3:D136,"*"&amp;$B$5&amp;"*")</f>
        <v>0</v>
      </c>
      <c r="H136">
        <f>COUNTIF($D$3:D136,"*"&amp;$B$6&amp;"*")</f>
        <v>134</v>
      </c>
      <c r="I136">
        <f>COUNTIF($D$3:D136,"*"&amp;$B$7&amp;"*")</f>
        <v>134</v>
      </c>
      <c r="J136">
        <f>COUNTIF($D$3:D136,"*"&amp;$B$8&amp;"*")</f>
        <v>134</v>
      </c>
      <c r="L136" t="str" cm="1">
        <f t="array" ref="L136">IFERROR(INDEX(D:D,MATCH(ROW(134:134),E:E,0),1),"")</f>
        <v/>
      </c>
      <c r="N136" t="str" cm="1">
        <f t="array" ref="N136">IFERROR(INDEX(D:D,MATCH(ROW(134:134),F:F,0),1),"")</f>
        <v/>
      </c>
      <c r="P136" t="str" cm="1">
        <f t="array" ref="P136">IFERROR(INDEX(D:D,MATCH(ROW(134:134),G:G,0),1),"")</f>
        <v/>
      </c>
      <c r="R136" t="str" cm="1">
        <f t="array" ref="R136">IFERROR(INDEX(D:D,MATCH(ROW(134:134),H:H,0),1),"")</f>
        <v>231997　地業/その他(材)</v>
      </c>
      <c r="T136" t="str" cm="1">
        <f t="array" ref="T136">IFERROR(INDEX(D:D,MATCH(ROW(134:134),I:I,0),1),"")</f>
        <v>231997　地業/その他(材)</v>
      </c>
      <c r="V136" t="str" cm="1">
        <f t="array" ref="V136">IFERROR(INDEX(D:D,MATCH(ROW(134:134),J:J,0),1),"")</f>
        <v>231997　地業/その他(材)</v>
      </c>
    </row>
    <row r="137" spans="4:22" x14ac:dyDescent="0.4">
      <c r="D137" t="s">
        <v>256</v>
      </c>
      <c r="E137">
        <f>COUNTIF($D$3:D137,"*"&amp;$B$3&amp;"*")</f>
        <v>0</v>
      </c>
      <c r="F137">
        <f>COUNTIF($D$3:D137,"*"&amp;$B$4&amp;"*")</f>
        <v>0</v>
      </c>
      <c r="G137">
        <f>COUNTIF($D$3:D137,"*"&amp;$B$5&amp;"*")</f>
        <v>0</v>
      </c>
      <c r="H137">
        <f>COUNTIF($D$3:D137,"*"&amp;$B$6&amp;"*")</f>
        <v>135</v>
      </c>
      <c r="I137">
        <f>COUNTIF($D$3:D137,"*"&amp;$B$7&amp;"*")</f>
        <v>135</v>
      </c>
      <c r="J137">
        <f>COUNTIF($D$3:D137,"*"&amp;$B$8&amp;"*")</f>
        <v>135</v>
      </c>
      <c r="L137" t="str" cm="1">
        <f t="array" ref="L137">IFERROR(INDEX(D:D,MATCH(ROW(135:135),E:E,0),1),"")</f>
        <v/>
      </c>
      <c r="N137" t="str" cm="1">
        <f t="array" ref="N137">IFERROR(INDEX(D:D,MATCH(ROW(135:135),F:F,0),1),"")</f>
        <v/>
      </c>
      <c r="P137" t="str" cm="1">
        <f t="array" ref="P137">IFERROR(INDEX(D:D,MATCH(ROW(135:135),G:G,0),1),"")</f>
        <v/>
      </c>
      <c r="R137" t="str" cm="1">
        <f t="array" ref="R137">IFERROR(INDEX(D:D,MATCH(ROW(135:135),H:H,0),1),"")</f>
        <v>232213　ｺﾝｸﾘｰﾄ(材)</v>
      </c>
      <c r="T137" t="str" cm="1">
        <f t="array" ref="T137">IFERROR(INDEX(D:D,MATCH(ROW(135:135),I:I,0),1),"")</f>
        <v>232213　ｺﾝｸﾘｰﾄ(材)</v>
      </c>
      <c r="V137" t="str" cm="1">
        <f t="array" ref="V137">IFERROR(INDEX(D:D,MATCH(ROW(135:135),J:J,0),1),"")</f>
        <v>232213　ｺﾝｸﾘｰﾄ(材)</v>
      </c>
    </row>
    <row r="138" spans="4:22" x14ac:dyDescent="0.4">
      <c r="D138" t="s">
        <v>257</v>
      </c>
      <c r="E138">
        <f>COUNTIF($D$3:D138,"*"&amp;$B$3&amp;"*")</f>
        <v>0</v>
      </c>
      <c r="F138">
        <f>COUNTIF($D$3:D138,"*"&amp;$B$4&amp;"*")</f>
        <v>0</v>
      </c>
      <c r="G138">
        <f>COUNTIF($D$3:D138,"*"&amp;$B$5&amp;"*")</f>
        <v>0</v>
      </c>
      <c r="H138">
        <f>COUNTIF($D$3:D138,"*"&amp;$B$6&amp;"*")</f>
        <v>136</v>
      </c>
      <c r="I138">
        <f>COUNTIF($D$3:D138,"*"&amp;$B$7&amp;"*")</f>
        <v>136</v>
      </c>
      <c r="J138">
        <f>COUNTIF($D$3:D138,"*"&amp;$B$8&amp;"*")</f>
        <v>136</v>
      </c>
      <c r="L138" t="str" cm="1">
        <f t="array" ref="L138">IFERROR(INDEX(D:D,MATCH(ROW(136:136),E:E,0),1),"")</f>
        <v/>
      </c>
      <c r="N138" t="str" cm="1">
        <f t="array" ref="N138">IFERROR(INDEX(D:D,MATCH(ROW(136:136),F:F,0),1),"")</f>
        <v/>
      </c>
      <c r="P138" t="str" cm="1">
        <f t="array" ref="P138">IFERROR(INDEX(D:D,MATCH(ROW(136:136),G:G,0),1),"")</f>
        <v/>
      </c>
      <c r="R138" t="str" cm="1">
        <f t="array" ref="R138">IFERROR(INDEX(D:D,MATCH(ROW(136:136),H:H,0),1),"")</f>
        <v>232216　ｺﾝｸﾘｰﾄ工事</v>
      </c>
      <c r="T138" t="str" cm="1">
        <f t="array" ref="T138">IFERROR(INDEX(D:D,MATCH(ROW(136:136),I:I,0),1),"")</f>
        <v>232216　ｺﾝｸﾘｰﾄ工事</v>
      </c>
      <c r="V138" t="str" cm="1">
        <f t="array" ref="V138">IFERROR(INDEX(D:D,MATCH(ROW(136:136),J:J,0),1),"")</f>
        <v>232216　ｺﾝｸﾘｰﾄ工事</v>
      </c>
    </row>
    <row r="139" spans="4:22" x14ac:dyDescent="0.4">
      <c r="D139" t="s">
        <v>258</v>
      </c>
      <c r="E139">
        <f>COUNTIF($D$3:D139,"*"&amp;$B$3&amp;"*")</f>
        <v>0</v>
      </c>
      <c r="F139">
        <f>COUNTIF($D$3:D139,"*"&amp;$B$4&amp;"*")</f>
        <v>0</v>
      </c>
      <c r="G139">
        <f>COUNTIF($D$3:D139,"*"&amp;$B$5&amp;"*")</f>
        <v>0</v>
      </c>
      <c r="H139">
        <f>COUNTIF($D$3:D139,"*"&amp;$B$6&amp;"*")</f>
        <v>137</v>
      </c>
      <c r="I139">
        <f>COUNTIF($D$3:D139,"*"&amp;$B$7&amp;"*")</f>
        <v>137</v>
      </c>
      <c r="J139">
        <f>COUNTIF($D$3:D139,"*"&amp;$B$8&amp;"*")</f>
        <v>137</v>
      </c>
      <c r="L139" t="str" cm="1">
        <f t="array" ref="L139">IFERROR(INDEX(D:D,MATCH(ROW(137:137),E:E,0),1),"")</f>
        <v/>
      </c>
      <c r="N139" t="str" cm="1">
        <f t="array" ref="N139">IFERROR(INDEX(D:D,MATCH(ROW(137:137),F:F,0),1),"")</f>
        <v/>
      </c>
      <c r="P139" t="str" cm="1">
        <f t="array" ref="P139">IFERROR(INDEX(D:D,MATCH(ROW(137:137),G:G,0),1),"")</f>
        <v/>
      </c>
      <c r="R139" t="str" cm="1">
        <f t="array" ref="R139">IFERROR(INDEX(D:D,MATCH(ROW(137:137),H:H,0),1),"")</f>
        <v>232219　ｺﾝｸﾘ/ﾎﾟﾝﾌﾟ車</v>
      </c>
      <c r="T139" t="str" cm="1">
        <f t="array" ref="T139">IFERROR(INDEX(D:D,MATCH(ROW(137:137),I:I,0),1),"")</f>
        <v>232219　ｺﾝｸﾘ/ﾎﾟﾝﾌﾟ車</v>
      </c>
      <c r="V139" t="str" cm="1">
        <f t="array" ref="V139">IFERROR(INDEX(D:D,MATCH(ROW(137:137),J:J,0),1),"")</f>
        <v>232219　ｺﾝｸﾘ/ﾎﾟﾝﾌﾟ車</v>
      </c>
    </row>
    <row r="140" spans="4:22" x14ac:dyDescent="0.4">
      <c r="D140" t="s">
        <v>259</v>
      </c>
      <c r="E140">
        <f>COUNTIF($D$3:D140,"*"&amp;$B$3&amp;"*")</f>
        <v>0</v>
      </c>
      <c r="F140">
        <f>COUNTIF($D$3:D140,"*"&amp;$B$4&amp;"*")</f>
        <v>0</v>
      </c>
      <c r="G140">
        <f>COUNTIF($D$3:D140,"*"&amp;$B$5&amp;"*")</f>
        <v>0</v>
      </c>
      <c r="H140">
        <f>COUNTIF($D$3:D140,"*"&amp;$B$6&amp;"*")</f>
        <v>138</v>
      </c>
      <c r="I140">
        <f>COUNTIF($D$3:D140,"*"&amp;$B$7&amp;"*")</f>
        <v>138</v>
      </c>
      <c r="J140">
        <f>COUNTIF($D$3:D140,"*"&amp;$B$8&amp;"*")</f>
        <v>138</v>
      </c>
      <c r="L140" t="str" cm="1">
        <f t="array" ref="L140">IFERROR(INDEX(D:D,MATCH(ROW(138:138),E:E,0),1),"")</f>
        <v/>
      </c>
      <c r="N140" t="str" cm="1">
        <f t="array" ref="N140">IFERROR(INDEX(D:D,MATCH(ROW(138:138),F:F,0),1),"")</f>
        <v/>
      </c>
      <c r="P140" t="str" cm="1">
        <f t="array" ref="P140">IFERROR(INDEX(D:D,MATCH(ROW(138:138),G:G,0),1),"")</f>
        <v/>
      </c>
      <c r="R140" t="str" cm="1">
        <f t="array" ref="R140">IFERROR(INDEX(D:D,MATCH(ROW(138:138),H:H,0),1),"")</f>
        <v>232222　ｺﾝｸﾘ/ﾎﾟﾝﾌﾟ車前日配管･最終解体</v>
      </c>
      <c r="T140" t="str" cm="1">
        <f t="array" ref="T140">IFERROR(INDEX(D:D,MATCH(ROW(138:138),I:I,0),1),"")</f>
        <v>232222　ｺﾝｸﾘ/ﾎﾟﾝﾌﾟ車前日配管･最終解体</v>
      </c>
      <c r="V140" t="str" cm="1">
        <f t="array" ref="V140">IFERROR(INDEX(D:D,MATCH(ROW(138:138),J:J,0),1),"")</f>
        <v>232222　ｺﾝｸﾘ/ﾎﾟﾝﾌﾟ車前日配管･最終解体</v>
      </c>
    </row>
    <row r="141" spans="4:22" x14ac:dyDescent="0.4">
      <c r="D141" t="s">
        <v>260</v>
      </c>
      <c r="E141">
        <f>COUNTIF($D$3:D141,"*"&amp;$B$3&amp;"*")</f>
        <v>0</v>
      </c>
      <c r="F141">
        <f>COUNTIF($D$3:D141,"*"&amp;$B$4&amp;"*")</f>
        <v>0</v>
      </c>
      <c r="G141">
        <f>COUNTIF($D$3:D141,"*"&amp;$B$5&amp;"*")</f>
        <v>0</v>
      </c>
      <c r="H141">
        <f>COUNTIF($D$3:D141,"*"&amp;$B$6&amp;"*")</f>
        <v>139</v>
      </c>
      <c r="I141">
        <f>COUNTIF($D$3:D141,"*"&amp;$B$7&amp;"*")</f>
        <v>139</v>
      </c>
      <c r="J141">
        <f>COUNTIF($D$3:D141,"*"&amp;$B$8&amp;"*")</f>
        <v>139</v>
      </c>
      <c r="L141" t="str" cm="1">
        <f t="array" ref="L141">IFERROR(INDEX(D:D,MATCH(ROW(139:139),E:E,0),1),"")</f>
        <v/>
      </c>
      <c r="N141" t="str" cm="1">
        <f t="array" ref="N141">IFERROR(INDEX(D:D,MATCH(ROW(139:139),F:F,0),1),"")</f>
        <v/>
      </c>
      <c r="P141" t="str" cm="1">
        <f t="array" ref="P141">IFERROR(INDEX(D:D,MATCH(ROW(139:139),G:G,0),1),"")</f>
        <v/>
      </c>
      <c r="R141" t="str" cm="1">
        <f t="array" ref="R141">IFERROR(INDEX(D:D,MATCH(ROW(139:139),H:H,0),1),"")</f>
        <v>232225　ｺﾝｸﾘ/試験</v>
      </c>
      <c r="T141" t="str" cm="1">
        <f t="array" ref="T141">IFERROR(INDEX(D:D,MATCH(ROW(139:139),I:I,0),1),"")</f>
        <v>232225　ｺﾝｸﾘ/試験</v>
      </c>
      <c r="V141" t="str" cm="1">
        <f t="array" ref="V141">IFERROR(INDEX(D:D,MATCH(ROW(139:139),J:J,0),1),"")</f>
        <v>232225　ｺﾝｸﾘ/試験</v>
      </c>
    </row>
    <row r="142" spans="4:22" x14ac:dyDescent="0.4">
      <c r="D142" t="s">
        <v>261</v>
      </c>
      <c r="E142">
        <f>COUNTIF($D$3:D142,"*"&amp;$B$3&amp;"*")</f>
        <v>0</v>
      </c>
      <c r="F142">
        <f>COUNTIF($D$3:D142,"*"&amp;$B$4&amp;"*")</f>
        <v>0</v>
      </c>
      <c r="G142">
        <f>COUNTIF($D$3:D142,"*"&amp;$B$5&amp;"*")</f>
        <v>0</v>
      </c>
      <c r="H142">
        <f>COUNTIF($D$3:D142,"*"&amp;$B$6&amp;"*")</f>
        <v>140</v>
      </c>
      <c r="I142">
        <f>COUNTIF($D$3:D142,"*"&amp;$B$7&amp;"*")</f>
        <v>140</v>
      </c>
      <c r="J142">
        <f>COUNTIF($D$3:D142,"*"&amp;$B$8&amp;"*")</f>
        <v>140</v>
      </c>
      <c r="L142" t="str" cm="1">
        <f t="array" ref="L142">IFERROR(INDEX(D:D,MATCH(ROW(140:140),E:E,0),1),"")</f>
        <v/>
      </c>
      <c r="N142" t="str" cm="1">
        <f t="array" ref="N142">IFERROR(INDEX(D:D,MATCH(ROW(140:140),F:F,0),1),"")</f>
        <v/>
      </c>
      <c r="P142" t="str" cm="1">
        <f t="array" ref="P142">IFERROR(INDEX(D:D,MATCH(ROW(140:140),G:G,0),1),"")</f>
        <v/>
      </c>
      <c r="R142" t="str" cm="1">
        <f t="array" ref="R142">IFERROR(INDEX(D:D,MATCH(ROW(140:140),H:H,0),1),"")</f>
        <v>232228　ｺﾝｸﾘ/骨材試験</v>
      </c>
      <c r="T142" t="str" cm="1">
        <f t="array" ref="T142">IFERROR(INDEX(D:D,MATCH(ROW(140:140),I:I,0),1),"")</f>
        <v>232228　ｺﾝｸﾘ/骨材試験</v>
      </c>
      <c r="V142" t="str" cm="1">
        <f t="array" ref="V142">IFERROR(INDEX(D:D,MATCH(ROW(140:140),J:J,0),1),"")</f>
        <v>232228　ｺﾝｸﾘ/骨材試験</v>
      </c>
    </row>
    <row r="143" spans="4:22" x14ac:dyDescent="0.4">
      <c r="D143" t="s">
        <v>262</v>
      </c>
      <c r="E143">
        <f>COUNTIF($D$3:D143,"*"&amp;$B$3&amp;"*")</f>
        <v>0</v>
      </c>
      <c r="F143">
        <f>COUNTIF($D$3:D143,"*"&amp;$B$4&amp;"*")</f>
        <v>0</v>
      </c>
      <c r="G143">
        <f>COUNTIF($D$3:D143,"*"&amp;$B$5&amp;"*")</f>
        <v>0</v>
      </c>
      <c r="H143">
        <f>COUNTIF($D$3:D143,"*"&amp;$B$6&amp;"*")</f>
        <v>141</v>
      </c>
      <c r="I143">
        <f>COUNTIF($D$3:D143,"*"&amp;$B$7&amp;"*")</f>
        <v>141</v>
      </c>
      <c r="J143">
        <f>COUNTIF($D$3:D143,"*"&amp;$B$8&amp;"*")</f>
        <v>141</v>
      </c>
      <c r="L143" t="str" cm="1">
        <f t="array" ref="L143">IFERROR(INDEX(D:D,MATCH(ROW(141:141),E:E,0),1),"")</f>
        <v/>
      </c>
      <c r="N143" t="str" cm="1">
        <f t="array" ref="N143">IFERROR(INDEX(D:D,MATCH(ROW(141:141),F:F,0),1),"")</f>
        <v/>
      </c>
      <c r="P143" t="str" cm="1">
        <f t="array" ref="P143">IFERROR(INDEX(D:D,MATCH(ROW(141:141),G:G,0),1),"")</f>
        <v/>
      </c>
      <c r="R143" t="str" cm="1">
        <f t="array" ref="R143">IFERROR(INDEX(D:D,MATCH(ROW(141:141),H:H,0),1),"")</f>
        <v>232231　ｺﾝｸﾘ/PC工事</v>
      </c>
      <c r="T143" t="str" cm="1">
        <f t="array" ref="T143">IFERROR(INDEX(D:D,MATCH(ROW(141:141),I:I,0),1),"")</f>
        <v>232231　ｺﾝｸﾘ/PC工事</v>
      </c>
      <c r="V143" t="str" cm="1">
        <f t="array" ref="V143">IFERROR(INDEX(D:D,MATCH(ROW(141:141),J:J,0),1),"")</f>
        <v>232231　ｺﾝｸﾘ/PC工事</v>
      </c>
    </row>
    <row r="144" spans="4:22" x14ac:dyDescent="0.4">
      <c r="D144" t="s">
        <v>263</v>
      </c>
      <c r="E144">
        <f>COUNTIF($D$3:D144,"*"&amp;$B$3&amp;"*")</f>
        <v>0</v>
      </c>
      <c r="F144">
        <f>COUNTIF($D$3:D144,"*"&amp;$B$4&amp;"*")</f>
        <v>0</v>
      </c>
      <c r="G144">
        <f>COUNTIF($D$3:D144,"*"&amp;$B$5&amp;"*")</f>
        <v>0</v>
      </c>
      <c r="H144">
        <f>COUNTIF($D$3:D144,"*"&amp;$B$6&amp;"*")</f>
        <v>142</v>
      </c>
      <c r="I144">
        <f>COUNTIF($D$3:D144,"*"&amp;$B$7&amp;"*")</f>
        <v>142</v>
      </c>
      <c r="J144">
        <f>COUNTIF($D$3:D144,"*"&amp;$B$8&amp;"*")</f>
        <v>142</v>
      </c>
      <c r="L144" t="str" cm="1">
        <f t="array" ref="L144">IFERROR(INDEX(D:D,MATCH(ROW(142:142),E:E,0),1),"")</f>
        <v/>
      </c>
      <c r="N144" t="str" cm="1">
        <f t="array" ref="N144">IFERROR(INDEX(D:D,MATCH(ROW(142:142),F:F,0),1),"")</f>
        <v/>
      </c>
      <c r="P144" t="str" cm="1">
        <f t="array" ref="P144">IFERROR(INDEX(D:D,MATCH(ROW(142:142),G:G,0),1),"")</f>
        <v/>
      </c>
      <c r="R144" t="str" cm="1">
        <f t="array" ref="R144">IFERROR(INDEX(D:D,MATCH(ROW(142:142),H:H,0),1),"")</f>
        <v>232234　ｺﾝｸﾘ/PC(材）</v>
      </c>
      <c r="T144" t="str" cm="1">
        <f t="array" ref="T144">IFERROR(INDEX(D:D,MATCH(ROW(142:142),I:I,0),1),"")</f>
        <v>232234　ｺﾝｸﾘ/PC(材）</v>
      </c>
      <c r="V144" t="str" cm="1">
        <f t="array" ref="V144">IFERROR(INDEX(D:D,MATCH(ROW(142:142),J:J,0),1),"")</f>
        <v>232234　ｺﾝｸﾘ/PC(材）</v>
      </c>
    </row>
    <row r="145" spans="4:22" x14ac:dyDescent="0.4">
      <c r="D145" t="s">
        <v>264</v>
      </c>
      <c r="E145">
        <f>COUNTIF($D$3:D145,"*"&amp;$B$3&amp;"*")</f>
        <v>0</v>
      </c>
      <c r="F145">
        <f>COUNTIF($D$3:D145,"*"&amp;$B$4&amp;"*")</f>
        <v>0</v>
      </c>
      <c r="G145">
        <f>COUNTIF($D$3:D145,"*"&amp;$B$5&amp;"*")</f>
        <v>0</v>
      </c>
      <c r="H145">
        <f>COUNTIF($D$3:D145,"*"&amp;$B$6&amp;"*")</f>
        <v>143</v>
      </c>
      <c r="I145">
        <f>COUNTIF($D$3:D145,"*"&amp;$B$7&amp;"*")</f>
        <v>143</v>
      </c>
      <c r="J145">
        <f>COUNTIF($D$3:D145,"*"&amp;$B$8&amp;"*")</f>
        <v>143</v>
      </c>
      <c r="L145" t="str" cm="1">
        <f t="array" ref="L145">IFERROR(INDEX(D:D,MATCH(ROW(143:143),E:E,0),1),"")</f>
        <v/>
      </c>
      <c r="N145" t="str" cm="1">
        <f t="array" ref="N145">IFERROR(INDEX(D:D,MATCH(ROW(143:143),F:F,0),1),"")</f>
        <v/>
      </c>
      <c r="P145" t="str" cm="1">
        <f t="array" ref="P145">IFERROR(INDEX(D:D,MATCH(ROW(143:143),G:G,0),1),"")</f>
        <v/>
      </c>
      <c r="R145" t="str" cm="1">
        <f t="array" ref="R145">IFERROR(INDEX(D:D,MATCH(ROW(143:143),H:H,0),1),"")</f>
        <v>232295　ｺﾝｸﾘ/その他工事</v>
      </c>
      <c r="T145" t="str" cm="1">
        <f t="array" ref="T145">IFERROR(INDEX(D:D,MATCH(ROW(143:143),I:I,0),1),"")</f>
        <v>232295　ｺﾝｸﾘ/その他工事</v>
      </c>
      <c r="V145" t="str" cm="1">
        <f t="array" ref="V145">IFERROR(INDEX(D:D,MATCH(ROW(143:143),J:J,0),1),"")</f>
        <v>232295　ｺﾝｸﾘ/その他工事</v>
      </c>
    </row>
    <row r="146" spans="4:22" x14ac:dyDescent="0.4">
      <c r="D146" t="s">
        <v>265</v>
      </c>
      <c r="E146">
        <f>COUNTIF($D$3:D146,"*"&amp;$B$3&amp;"*")</f>
        <v>0</v>
      </c>
      <c r="F146">
        <f>COUNTIF($D$3:D146,"*"&amp;$B$4&amp;"*")</f>
        <v>0</v>
      </c>
      <c r="G146">
        <f>COUNTIF($D$3:D146,"*"&amp;$B$5&amp;"*")</f>
        <v>0</v>
      </c>
      <c r="H146">
        <f>COUNTIF($D$3:D146,"*"&amp;$B$6&amp;"*")</f>
        <v>144</v>
      </c>
      <c r="I146">
        <f>COUNTIF($D$3:D146,"*"&amp;$B$7&amp;"*")</f>
        <v>144</v>
      </c>
      <c r="J146">
        <f>COUNTIF($D$3:D146,"*"&amp;$B$8&amp;"*")</f>
        <v>144</v>
      </c>
      <c r="L146" t="str" cm="1">
        <f t="array" ref="L146">IFERROR(INDEX(D:D,MATCH(ROW(144:144),E:E,0),1),"")</f>
        <v/>
      </c>
      <c r="N146" t="str" cm="1">
        <f t="array" ref="N146">IFERROR(INDEX(D:D,MATCH(ROW(144:144),F:F,0),1),"")</f>
        <v/>
      </c>
      <c r="P146" t="str" cm="1">
        <f t="array" ref="P146">IFERROR(INDEX(D:D,MATCH(ROW(144:144),G:G,0),1),"")</f>
        <v/>
      </c>
      <c r="R146" t="str" cm="1">
        <f t="array" ref="R146">IFERROR(INDEX(D:D,MATCH(ROW(144:144),H:H,0),1),"")</f>
        <v>232297　ｺﾝｸﾘ/その他(材)</v>
      </c>
      <c r="T146" t="str" cm="1">
        <f t="array" ref="T146">IFERROR(INDEX(D:D,MATCH(ROW(144:144),I:I,0),1),"")</f>
        <v>232297　ｺﾝｸﾘ/その他(材)</v>
      </c>
      <c r="V146" t="str" cm="1">
        <f t="array" ref="V146">IFERROR(INDEX(D:D,MATCH(ROW(144:144),J:J,0),1),"")</f>
        <v>232297　ｺﾝｸﾘ/その他(材)</v>
      </c>
    </row>
    <row r="147" spans="4:22" x14ac:dyDescent="0.4">
      <c r="D147" t="s">
        <v>266</v>
      </c>
      <c r="E147">
        <f>COUNTIF($D$3:D147,"*"&amp;$B$3&amp;"*")</f>
        <v>0</v>
      </c>
      <c r="F147">
        <f>COUNTIF($D$3:D147,"*"&amp;$B$4&amp;"*")</f>
        <v>0</v>
      </c>
      <c r="G147">
        <f>COUNTIF($D$3:D147,"*"&amp;$B$5&amp;"*")</f>
        <v>0</v>
      </c>
      <c r="H147">
        <f>COUNTIF($D$3:D147,"*"&amp;$B$6&amp;"*")</f>
        <v>145</v>
      </c>
      <c r="I147">
        <f>COUNTIF($D$3:D147,"*"&amp;$B$7&amp;"*")</f>
        <v>145</v>
      </c>
      <c r="J147">
        <f>COUNTIF($D$3:D147,"*"&amp;$B$8&amp;"*")</f>
        <v>145</v>
      </c>
      <c r="L147" t="str" cm="1">
        <f t="array" ref="L147">IFERROR(INDEX(D:D,MATCH(ROW(145:145),E:E,0),1),"")</f>
        <v/>
      </c>
      <c r="N147" t="str" cm="1">
        <f t="array" ref="N147">IFERROR(INDEX(D:D,MATCH(ROW(145:145),F:F,0),1),"")</f>
        <v/>
      </c>
      <c r="P147" t="str" cm="1">
        <f t="array" ref="P147">IFERROR(INDEX(D:D,MATCH(ROW(145:145),G:G,0),1),"")</f>
        <v/>
      </c>
      <c r="R147" t="str" cm="1">
        <f t="array" ref="R147">IFERROR(INDEX(D:D,MATCH(ROW(145:145),H:H,0),1),"")</f>
        <v>232513　型枠工事</v>
      </c>
      <c r="T147" t="str" cm="1">
        <f t="array" ref="T147">IFERROR(INDEX(D:D,MATCH(ROW(145:145),I:I,0),1),"")</f>
        <v>232513　型枠工事</v>
      </c>
      <c r="V147" t="str" cm="1">
        <f t="array" ref="V147">IFERROR(INDEX(D:D,MATCH(ROW(145:145),J:J,0),1),"")</f>
        <v>232513　型枠工事</v>
      </c>
    </row>
    <row r="148" spans="4:22" x14ac:dyDescent="0.4">
      <c r="D148" t="s">
        <v>267</v>
      </c>
      <c r="E148">
        <f>COUNTIF($D$3:D148,"*"&amp;$B$3&amp;"*")</f>
        <v>0</v>
      </c>
      <c r="F148">
        <f>COUNTIF($D$3:D148,"*"&amp;$B$4&amp;"*")</f>
        <v>0</v>
      </c>
      <c r="G148">
        <f>COUNTIF($D$3:D148,"*"&amp;$B$5&amp;"*")</f>
        <v>0</v>
      </c>
      <c r="H148">
        <f>COUNTIF($D$3:D148,"*"&amp;$B$6&amp;"*")</f>
        <v>146</v>
      </c>
      <c r="I148">
        <f>COUNTIF($D$3:D148,"*"&amp;$B$7&amp;"*")</f>
        <v>146</v>
      </c>
      <c r="J148">
        <f>COUNTIF($D$3:D148,"*"&amp;$B$8&amp;"*")</f>
        <v>146</v>
      </c>
      <c r="L148" t="str" cm="1">
        <f t="array" ref="L148">IFERROR(INDEX(D:D,MATCH(ROW(146:146),E:E,0),1),"")</f>
        <v/>
      </c>
      <c r="N148" t="str" cm="1">
        <f t="array" ref="N148">IFERROR(INDEX(D:D,MATCH(ROW(146:146),F:F,0),1),"")</f>
        <v/>
      </c>
      <c r="P148" t="str" cm="1">
        <f t="array" ref="P148">IFERROR(INDEX(D:D,MATCH(ROW(146:146),G:G,0),1),"")</f>
        <v/>
      </c>
      <c r="R148" t="str" cm="1">
        <f t="array" ref="R148">IFERROR(INDEX(D:D,MATCH(ROW(146:146),H:H,0),1),"")</f>
        <v>232516　型枠(材)</v>
      </c>
      <c r="T148" t="str" cm="1">
        <f t="array" ref="T148">IFERROR(INDEX(D:D,MATCH(ROW(146:146),I:I,0),1),"")</f>
        <v>232516　型枠(材)</v>
      </c>
      <c r="V148" t="str" cm="1">
        <f t="array" ref="V148">IFERROR(INDEX(D:D,MATCH(ROW(146:146),J:J,0),1),"")</f>
        <v>232516　型枠(材)</v>
      </c>
    </row>
    <row r="149" spans="4:22" x14ac:dyDescent="0.4">
      <c r="D149" t="s">
        <v>268</v>
      </c>
      <c r="E149">
        <f>COUNTIF($D$3:D149,"*"&amp;$B$3&amp;"*")</f>
        <v>0</v>
      </c>
      <c r="F149">
        <f>COUNTIF($D$3:D149,"*"&amp;$B$4&amp;"*")</f>
        <v>0</v>
      </c>
      <c r="G149">
        <f>COUNTIF($D$3:D149,"*"&amp;$B$5&amp;"*")</f>
        <v>0</v>
      </c>
      <c r="H149">
        <f>COUNTIF($D$3:D149,"*"&amp;$B$6&amp;"*")</f>
        <v>147</v>
      </c>
      <c r="I149">
        <f>COUNTIF($D$3:D149,"*"&amp;$B$7&amp;"*")</f>
        <v>147</v>
      </c>
      <c r="J149">
        <f>COUNTIF($D$3:D149,"*"&amp;$B$8&amp;"*")</f>
        <v>147</v>
      </c>
      <c r="L149" t="str" cm="1">
        <f t="array" ref="L149">IFERROR(INDEX(D:D,MATCH(ROW(147:147),E:E,0),1),"")</f>
        <v/>
      </c>
      <c r="N149" t="str" cm="1">
        <f t="array" ref="N149">IFERROR(INDEX(D:D,MATCH(ROW(147:147),F:F,0),1),"")</f>
        <v/>
      </c>
      <c r="P149" t="str" cm="1">
        <f t="array" ref="P149">IFERROR(INDEX(D:D,MATCH(ROW(147:147),G:G,0),1),"")</f>
        <v/>
      </c>
      <c r="R149" t="str" cm="1">
        <f t="array" ref="R149">IFERROR(INDEX(D:D,MATCH(ROW(147:147),H:H,0),1),"")</f>
        <v>232519　型枠/PC据付工事(手)</v>
      </c>
      <c r="T149" t="str" cm="1">
        <f t="array" ref="T149">IFERROR(INDEX(D:D,MATCH(ROW(147:147),I:I,0),1),"")</f>
        <v>232519　型枠/PC据付工事(手)</v>
      </c>
      <c r="V149" t="str" cm="1">
        <f t="array" ref="V149">IFERROR(INDEX(D:D,MATCH(ROW(147:147),J:J,0),1),"")</f>
        <v>232519　型枠/PC据付工事(手)</v>
      </c>
    </row>
    <row r="150" spans="4:22" x14ac:dyDescent="0.4">
      <c r="D150" t="s">
        <v>269</v>
      </c>
      <c r="E150">
        <f>COUNTIF($D$3:D150,"*"&amp;$B$3&amp;"*")</f>
        <v>0</v>
      </c>
      <c r="F150">
        <f>COUNTIF($D$3:D150,"*"&amp;$B$4&amp;"*")</f>
        <v>0</v>
      </c>
      <c r="G150">
        <f>COUNTIF($D$3:D150,"*"&amp;$B$5&amp;"*")</f>
        <v>0</v>
      </c>
      <c r="H150">
        <f>COUNTIF($D$3:D150,"*"&amp;$B$6&amp;"*")</f>
        <v>148</v>
      </c>
      <c r="I150">
        <f>COUNTIF($D$3:D150,"*"&amp;$B$7&amp;"*")</f>
        <v>148</v>
      </c>
      <c r="J150">
        <f>COUNTIF($D$3:D150,"*"&amp;$B$8&amp;"*")</f>
        <v>148</v>
      </c>
      <c r="L150" t="str" cm="1">
        <f t="array" ref="L150">IFERROR(INDEX(D:D,MATCH(ROW(148:148),E:E,0),1),"")</f>
        <v/>
      </c>
      <c r="N150" t="str" cm="1">
        <f t="array" ref="N150">IFERROR(INDEX(D:D,MATCH(ROW(148:148),F:F,0),1),"")</f>
        <v/>
      </c>
      <c r="P150" t="str" cm="1">
        <f t="array" ref="P150">IFERROR(INDEX(D:D,MATCH(ROW(148:148),G:G,0),1),"")</f>
        <v/>
      </c>
      <c r="R150" t="str" cm="1">
        <f t="array" ref="R150">IFERROR(INDEX(D:D,MATCH(ROW(148:148),H:H,0),1),"")</f>
        <v>232522　型枠/PC据付用仮設資材(材)</v>
      </c>
      <c r="T150" t="str" cm="1">
        <f t="array" ref="T150">IFERROR(INDEX(D:D,MATCH(ROW(148:148),I:I,0),1),"")</f>
        <v>232522　型枠/PC据付用仮設資材(材)</v>
      </c>
      <c r="V150" t="str" cm="1">
        <f t="array" ref="V150">IFERROR(INDEX(D:D,MATCH(ROW(148:148),J:J,0),1),"")</f>
        <v>232522　型枠/PC据付用仮設資材(材)</v>
      </c>
    </row>
    <row r="151" spans="4:22" x14ac:dyDescent="0.4">
      <c r="D151" t="s">
        <v>270</v>
      </c>
      <c r="E151">
        <f>COUNTIF($D$3:D151,"*"&amp;$B$3&amp;"*")</f>
        <v>0</v>
      </c>
      <c r="F151">
        <f>COUNTIF($D$3:D151,"*"&amp;$B$4&amp;"*")</f>
        <v>0</v>
      </c>
      <c r="G151">
        <f>COUNTIF($D$3:D151,"*"&amp;$B$5&amp;"*")</f>
        <v>0</v>
      </c>
      <c r="H151">
        <f>COUNTIF($D$3:D151,"*"&amp;$B$6&amp;"*")</f>
        <v>149</v>
      </c>
      <c r="I151">
        <f>COUNTIF($D$3:D151,"*"&amp;$B$7&amp;"*")</f>
        <v>149</v>
      </c>
      <c r="J151">
        <f>COUNTIF($D$3:D151,"*"&amp;$B$8&amp;"*")</f>
        <v>149</v>
      </c>
      <c r="L151" t="str" cm="1">
        <f t="array" ref="L151">IFERROR(INDEX(D:D,MATCH(ROW(149:149),E:E,0),1),"")</f>
        <v/>
      </c>
      <c r="N151" t="str" cm="1">
        <f t="array" ref="N151">IFERROR(INDEX(D:D,MATCH(ROW(149:149),F:F,0),1),"")</f>
        <v/>
      </c>
      <c r="P151" t="str" cm="1">
        <f t="array" ref="P151">IFERROR(INDEX(D:D,MATCH(ROW(149:149),G:G,0),1),"")</f>
        <v/>
      </c>
      <c r="R151" t="str" cm="1">
        <f t="array" ref="R151">IFERROR(INDEX(D:D,MATCH(ROW(149:149),H:H,0),1),"")</f>
        <v>232525　型枠/ﾎﾞｲﾄﾞｽﾗﾌﾞ(材)</v>
      </c>
      <c r="T151" t="str" cm="1">
        <f t="array" ref="T151">IFERROR(INDEX(D:D,MATCH(ROW(149:149),I:I,0),1),"")</f>
        <v>232525　型枠/ﾎﾞｲﾄﾞｽﾗﾌﾞ(材)</v>
      </c>
      <c r="V151" t="str" cm="1">
        <f t="array" ref="V151">IFERROR(INDEX(D:D,MATCH(ROW(149:149),J:J,0),1),"")</f>
        <v>232525　型枠/ﾎﾞｲﾄﾞｽﾗﾌﾞ(材)</v>
      </c>
    </row>
    <row r="152" spans="4:22" x14ac:dyDescent="0.4">
      <c r="D152" t="s">
        <v>271</v>
      </c>
      <c r="E152">
        <f>COUNTIF($D$3:D152,"*"&amp;$B$3&amp;"*")</f>
        <v>0</v>
      </c>
      <c r="F152">
        <f>COUNTIF($D$3:D152,"*"&amp;$B$4&amp;"*")</f>
        <v>0</v>
      </c>
      <c r="G152">
        <f>COUNTIF($D$3:D152,"*"&amp;$B$5&amp;"*")</f>
        <v>0</v>
      </c>
      <c r="H152">
        <f>COUNTIF($D$3:D152,"*"&amp;$B$6&amp;"*")</f>
        <v>150</v>
      </c>
      <c r="I152">
        <f>COUNTIF($D$3:D152,"*"&amp;$B$7&amp;"*")</f>
        <v>150</v>
      </c>
      <c r="J152">
        <f>COUNTIF($D$3:D152,"*"&amp;$B$8&amp;"*")</f>
        <v>150</v>
      </c>
      <c r="L152" t="str" cm="1">
        <f t="array" ref="L152">IFERROR(INDEX(D:D,MATCH(ROW(150:150),E:E,0),1),"")</f>
        <v/>
      </c>
      <c r="N152" t="str" cm="1">
        <f t="array" ref="N152">IFERROR(INDEX(D:D,MATCH(ROW(150:150),F:F,0),1),"")</f>
        <v/>
      </c>
      <c r="P152" t="str" cm="1">
        <f t="array" ref="P152">IFERROR(INDEX(D:D,MATCH(ROW(150:150),G:G,0),1),"")</f>
        <v/>
      </c>
      <c r="R152" t="str" cm="1">
        <f t="array" ref="R152">IFERROR(INDEX(D:D,MATCH(ROW(150:150),H:H,0),1),"")</f>
        <v>232528　型枠/ﾋﾟﾝﾎﾟｲﾝﾄ計算費</v>
      </c>
      <c r="T152" t="str" cm="1">
        <f t="array" ref="T152">IFERROR(INDEX(D:D,MATCH(ROW(150:150),I:I,0),1),"")</f>
        <v>232528　型枠/ﾋﾟﾝﾎﾟｲﾝﾄ計算費</v>
      </c>
      <c r="V152" t="str" cm="1">
        <f t="array" ref="V152">IFERROR(INDEX(D:D,MATCH(ROW(150:150),J:J,0),1),"")</f>
        <v>232528　型枠/ﾋﾟﾝﾎﾟｲﾝﾄ計算費</v>
      </c>
    </row>
    <row r="153" spans="4:22" x14ac:dyDescent="0.4">
      <c r="D153" t="s">
        <v>272</v>
      </c>
      <c r="E153">
        <f>COUNTIF($D$3:D153,"*"&amp;$B$3&amp;"*")</f>
        <v>0</v>
      </c>
      <c r="F153">
        <f>COUNTIF($D$3:D153,"*"&amp;$B$4&amp;"*")</f>
        <v>0</v>
      </c>
      <c r="G153">
        <f>COUNTIF($D$3:D153,"*"&amp;$B$5&amp;"*")</f>
        <v>0</v>
      </c>
      <c r="H153">
        <f>COUNTIF($D$3:D153,"*"&amp;$B$6&amp;"*")</f>
        <v>151</v>
      </c>
      <c r="I153">
        <f>COUNTIF($D$3:D153,"*"&amp;$B$7&amp;"*")</f>
        <v>151</v>
      </c>
      <c r="J153">
        <f>COUNTIF($D$3:D153,"*"&amp;$B$8&amp;"*")</f>
        <v>151</v>
      </c>
      <c r="L153" t="str" cm="1">
        <f t="array" ref="L153">IFERROR(INDEX(D:D,MATCH(ROW(151:151),E:E,0),1),"")</f>
        <v/>
      </c>
      <c r="N153" t="str" cm="1">
        <f t="array" ref="N153">IFERROR(INDEX(D:D,MATCH(ROW(151:151),F:F,0),1),"")</f>
        <v/>
      </c>
      <c r="P153" t="str" cm="1">
        <f t="array" ref="P153">IFERROR(INDEX(D:D,MATCH(ROW(151:151),G:G,0),1),"")</f>
        <v/>
      </c>
      <c r="R153" t="str" cm="1">
        <f t="array" ref="R153">IFERROR(INDEX(D:D,MATCH(ROW(151:151),H:H,0),1),"")</f>
        <v>232531　型枠/親墨出しﾄﾗﾝｼｯﾄ(材)</v>
      </c>
      <c r="T153" t="str" cm="1">
        <f t="array" ref="T153">IFERROR(INDEX(D:D,MATCH(ROW(151:151),I:I,0),1),"")</f>
        <v>232531　型枠/親墨出しﾄﾗﾝｼｯﾄ(材)</v>
      </c>
      <c r="V153" t="str" cm="1">
        <f t="array" ref="V153">IFERROR(INDEX(D:D,MATCH(ROW(151:151),J:J,0),1),"")</f>
        <v>232531　型枠/親墨出しﾄﾗﾝｼｯﾄ(材)</v>
      </c>
    </row>
    <row r="154" spans="4:22" x14ac:dyDescent="0.4">
      <c r="D154" t="s">
        <v>273</v>
      </c>
      <c r="E154">
        <f>COUNTIF($D$3:D154,"*"&amp;$B$3&amp;"*")</f>
        <v>0</v>
      </c>
      <c r="F154">
        <f>COUNTIF($D$3:D154,"*"&amp;$B$4&amp;"*")</f>
        <v>0</v>
      </c>
      <c r="G154">
        <f>COUNTIF($D$3:D154,"*"&amp;$B$5&amp;"*")</f>
        <v>0</v>
      </c>
      <c r="H154">
        <f>COUNTIF($D$3:D154,"*"&amp;$B$6&amp;"*")</f>
        <v>152</v>
      </c>
      <c r="I154">
        <f>COUNTIF($D$3:D154,"*"&amp;$B$7&amp;"*")</f>
        <v>152</v>
      </c>
      <c r="J154">
        <f>COUNTIF($D$3:D154,"*"&amp;$B$8&amp;"*")</f>
        <v>152</v>
      </c>
      <c r="L154" t="str" cm="1">
        <f t="array" ref="L154">IFERROR(INDEX(D:D,MATCH(ROW(152:152),E:E,0),1),"")</f>
        <v/>
      </c>
      <c r="N154" t="str" cm="1">
        <f t="array" ref="N154">IFERROR(INDEX(D:D,MATCH(ROW(152:152),F:F,0),1),"")</f>
        <v/>
      </c>
      <c r="P154" t="str" cm="1">
        <f t="array" ref="P154">IFERROR(INDEX(D:D,MATCH(ROW(152:152),G:G,0),1),"")</f>
        <v/>
      </c>
      <c r="R154" t="str" cm="1">
        <f t="array" ref="R154">IFERROR(INDEX(D:D,MATCH(ROW(152:152),H:H,0),1),"")</f>
        <v>232534　型枠/ﾙｰﾌﾟﾎﾞﾝﾄﾞﾀﾌﾊﾞｲﾝﾀﾞｰ(材)</v>
      </c>
      <c r="T154" t="str" cm="1">
        <f t="array" ref="T154">IFERROR(INDEX(D:D,MATCH(ROW(152:152),I:I,0),1),"")</f>
        <v>232534　型枠/ﾙｰﾌﾟﾎﾞﾝﾄﾞﾀﾌﾊﾞｲﾝﾀﾞｰ(材)</v>
      </c>
      <c r="V154" t="str" cm="1">
        <f t="array" ref="V154">IFERROR(INDEX(D:D,MATCH(ROW(152:152),J:J,0),1),"")</f>
        <v>232534　型枠/ﾙｰﾌﾟﾎﾞﾝﾄﾞﾀﾌﾊﾞｲﾝﾀﾞｰ(材)</v>
      </c>
    </row>
    <row r="155" spans="4:22" x14ac:dyDescent="0.4">
      <c r="D155" t="s">
        <v>274</v>
      </c>
      <c r="E155">
        <f>COUNTIF($D$3:D155,"*"&amp;$B$3&amp;"*")</f>
        <v>0</v>
      </c>
      <c r="F155">
        <f>COUNTIF($D$3:D155,"*"&amp;$B$4&amp;"*")</f>
        <v>0</v>
      </c>
      <c r="G155">
        <f>COUNTIF($D$3:D155,"*"&amp;$B$5&amp;"*")</f>
        <v>0</v>
      </c>
      <c r="H155">
        <f>COUNTIF($D$3:D155,"*"&amp;$B$6&amp;"*")</f>
        <v>153</v>
      </c>
      <c r="I155">
        <f>COUNTIF($D$3:D155,"*"&amp;$B$7&amp;"*")</f>
        <v>153</v>
      </c>
      <c r="J155">
        <f>COUNTIF($D$3:D155,"*"&amp;$B$8&amp;"*")</f>
        <v>153</v>
      </c>
      <c r="L155" t="str" cm="1">
        <f t="array" ref="L155">IFERROR(INDEX(D:D,MATCH(ROW(153:153),E:E,0),1),"")</f>
        <v/>
      </c>
      <c r="N155" t="str" cm="1">
        <f t="array" ref="N155">IFERROR(INDEX(D:D,MATCH(ROW(153:153),F:F,0),1),"")</f>
        <v/>
      </c>
      <c r="P155" t="str" cm="1">
        <f t="array" ref="P155">IFERROR(INDEX(D:D,MATCH(ROW(153:153),G:G,0),1),"")</f>
        <v/>
      </c>
      <c r="R155" t="str" cm="1">
        <f t="array" ref="R155">IFERROR(INDEX(D:D,MATCH(ROW(153:153),H:H,0),1),"")</f>
        <v>232537　型枠/構造ｽﾘｯﾄ(材)</v>
      </c>
      <c r="T155" t="str" cm="1">
        <f t="array" ref="T155">IFERROR(INDEX(D:D,MATCH(ROW(153:153),I:I,0),1),"")</f>
        <v>232537　型枠/構造ｽﾘｯﾄ(材)</v>
      </c>
      <c r="V155" t="str" cm="1">
        <f t="array" ref="V155">IFERROR(INDEX(D:D,MATCH(ROW(153:153),J:J,0),1),"")</f>
        <v>232537　型枠/構造ｽﾘｯﾄ(材)</v>
      </c>
    </row>
    <row r="156" spans="4:22" x14ac:dyDescent="0.4">
      <c r="D156" t="s">
        <v>275</v>
      </c>
      <c r="E156">
        <f>COUNTIF($D$3:D156,"*"&amp;$B$3&amp;"*")</f>
        <v>0</v>
      </c>
      <c r="F156">
        <f>COUNTIF($D$3:D156,"*"&amp;$B$4&amp;"*")</f>
        <v>0</v>
      </c>
      <c r="G156">
        <f>COUNTIF($D$3:D156,"*"&amp;$B$5&amp;"*")</f>
        <v>0</v>
      </c>
      <c r="H156">
        <f>COUNTIF($D$3:D156,"*"&amp;$B$6&amp;"*")</f>
        <v>154</v>
      </c>
      <c r="I156">
        <f>COUNTIF($D$3:D156,"*"&amp;$B$7&amp;"*")</f>
        <v>154</v>
      </c>
      <c r="J156">
        <f>COUNTIF($D$3:D156,"*"&amp;$B$8&amp;"*")</f>
        <v>154</v>
      </c>
      <c r="L156" t="str" cm="1">
        <f t="array" ref="L156">IFERROR(INDEX(D:D,MATCH(ROW(154:154),E:E,0),1),"")</f>
        <v/>
      </c>
      <c r="N156" t="str" cm="1">
        <f t="array" ref="N156">IFERROR(INDEX(D:D,MATCH(ROW(154:154),F:F,0),1),"")</f>
        <v/>
      </c>
      <c r="P156" t="str" cm="1">
        <f t="array" ref="P156">IFERROR(INDEX(D:D,MATCH(ROW(154:154),G:G,0),1),"")</f>
        <v/>
      </c>
      <c r="R156" t="str" cm="1">
        <f t="array" ref="R156">IFERROR(INDEX(D:D,MATCH(ROW(154:154),H:H,0),1),"")</f>
        <v>232540　型枠/打込み断熱材(材)</v>
      </c>
      <c r="T156" t="str" cm="1">
        <f t="array" ref="T156">IFERROR(INDEX(D:D,MATCH(ROW(154:154),I:I,0),1),"")</f>
        <v>232540　型枠/打込み断熱材(材)</v>
      </c>
      <c r="V156" t="str" cm="1">
        <f t="array" ref="V156">IFERROR(INDEX(D:D,MATCH(ROW(154:154),J:J,0),1),"")</f>
        <v>232540　型枠/打込み断熱材(材)</v>
      </c>
    </row>
    <row r="157" spans="4:22" x14ac:dyDescent="0.4">
      <c r="D157" t="s">
        <v>276</v>
      </c>
      <c r="E157">
        <f>COUNTIF($D$3:D157,"*"&amp;$B$3&amp;"*")</f>
        <v>0</v>
      </c>
      <c r="F157">
        <f>COUNTIF($D$3:D157,"*"&amp;$B$4&amp;"*")</f>
        <v>0</v>
      </c>
      <c r="G157">
        <f>COUNTIF($D$3:D157,"*"&amp;$B$5&amp;"*")</f>
        <v>0</v>
      </c>
      <c r="H157">
        <f>COUNTIF($D$3:D157,"*"&amp;$B$6&amp;"*")</f>
        <v>155</v>
      </c>
      <c r="I157">
        <f>COUNTIF($D$3:D157,"*"&amp;$B$7&amp;"*")</f>
        <v>155</v>
      </c>
      <c r="J157">
        <f>COUNTIF($D$3:D157,"*"&amp;$B$8&amp;"*")</f>
        <v>155</v>
      </c>
      <c r="L157" t="str" cm="1">
        <f t="array" ref="L157">IFERROR(INDEX(D:D,MATCH(ROW(155:155),E:E,0),1),"")</f>
        <v/>
      </c>
      <c r="N157" t="str" cm="1">
        <f t="array" ref="N157">IFERROR(INDEX(D:D,MATCH(ROW(155:155),F:F,0),1),"")</f>
        <v/>
      </c>
      <c r="P157" t="str" cm="1">
        <f t="array" ref="P157">IFERROR(INDEX(D:D,MATCH(ROW(155:155),G:G,0),1),"")</f>
        <v/>
      </c>
      <c r="R157" t="str" cm="1">
        <f t="array" ref="R157">IFERROR(INDEX(D:D,MATCH(ROW(155:155),H:H,0),1),"")</f>
        <v>232595　型枠/その他工事</v>
      </c>
      <c r="T157" t="str" cm="1">
        <f t="array" ref="T157">IFERROR(INDEX(D:D,MATCH(ROW(155:155),I:I,0),1),"")</f>
        <v>232595　型枠/その他工事</v>
      </c>
      <c r="V157" t="str" cm="1">
        <f t="array" ref="V157">IFERROR(INDEX(D:D,MATCH(ROW(155:155),J:J,0),1),"")</f>
        <v>232595　型枠/その他工事</v>
      </c>
    </row>
    <row r="158" spans="4:22" x14ac:dyDescent="0.4">
      <c r="D158" t="s">
        <v>277</v>
      </c>
      <c r="E158">
        <f>COUNTIF($D$3:D158,"*"&amp;$B$3&amp;"*")</f>
        <v>0</v>
      </c>
      <c r="F158">
        <f>COUNTIF($D$3:D158,"*"&amp;$B$4&amp;"*")</f>
        <v>0</v>
      </c>
      <c r="G158">
        <f>COUNTIF($D$3:D158,"*"&amp;$B$5&amp;"*")</f>
        <v>0</v>
      </c>
      <c r="H158">
        <f>COUNTIF($D$3:D158,"*"&amp;$B$6&amp;"*")</f>
        <v>156</v>
      </c>
      <c r="I158">
        <f>COUNTIF($D$3:D158,"*"&amp;$B$7&amp;"*")</f>
        <v>156</v>
      </c>
      <c r="J158">
        <f>COUNTIF($D$3:D158,"*"&amp;$B$8&amp;"*")</f>
        <v>156</v>
      </c>
      <c r="L158" t="str" cm="1">
        <f t="array" ref="L158">IFERROR(INDEX(D:D,MATCH(ROW(156:156),E:E,0),1),"")</f>
        <v/>
      </c>
      <c r="N158" t="str" cm="1">
        <f t="array" ref="N158">IFERROR(INDEX(D:D,MATCH(ROW(156:156),F:F,0),1),"")</f>
        <v/>
      </c>
      <c r="P158" t="str" cm="1">
        <f t="array" ref="P158">IFERROR(INDEX(D:D,MATCH(ROW(156:156),G:G,0),1),"")</f>
        <v/>
      </c>
      <c r="R158" t="str" cm="1">
        <f t="array" ref="R158">IFERROR(INDEX(D:D,MATCH(ROW(156:156),H:H,0),1),"")</f>
        <v>232597　型枠/その他(材)</v>
      </c>
      <c r="T158" t="str" cm="1">
        <f t="array" ref="T158">IFERROR(INDEX(D:D,MATCH(ROW(156:156),I:I,0),1),"")</f>
        <v>232597　型枠/その他(材)</v>
      </c>
      <c r="V158" t="str" cm="1">
        <f t="array" ref="V158">IFERROR(INDEX(D:D,MATCH(ROW(156:156),J:J,0),1),"")</f>
        <v>232597　型枠/その他(材)</v>
      </c>
    </row>
    <row r="159" spans="4:22" x14ac:dyDescent="0.4">
      <c r="D159" t="s">
        <v>278</v>
      </c>
      <c r="E159">
        <f>COUNTIF($D$3:D159,"*"&amp;$B$3&amp;"*")</f>
        <v>0</v>
      </c>
      <c r="F159">
        <f>COUNTIF($D$3:D159,"*"&amp;$B$4&amp;"*")</f>
        <v>0</v>
      </c>
      <c r="G159">
        <f>COUNTIF($D$3:D159,"*"&amp;$B$5&amp;"*")</f>
        <v>0</v>
      </c>
      <c r="H159">
        <f>COUNTIF($D$3:D159,"*"&amp;$B$6&amp;"*")</f>
        <v>157</v>
      </c>
      <c r="I159">
        <f>COUNTIF($D$3:D159,"*"&amp;$B$7&amp;"*")</f>
        <v>157</v>
      </c>
      <c r="J159">
        <f>COUNTIF($D$3:D159,"*"&amp;$B$8&amp;"*")</f>
        <v>157</v>
      </c>
      <c r="L159" t="str" cm="1">
        <f t="array" ref="L159">IFERROR(INDEX(D:D,MATCH(ROW(157:157),E:E,0),1),"")</f>
        <v/>
      </c>
      <c r="N159" t="str" cm="1">
        <f t="array" ref="N159">IFERROR(INDEX(D:D,MATCH(ROW(157:157),F:F,0),1),"")</f>
        <v/>
      </c>
      <c r="P159" t="str" cm="1">
        <f t="array" ref="P159">IFERROR(INDEX(D:D,MATCH(ROW(157:157),G:G,0),1),"")</f>
        <v/>
      </c>
      <c r="R159" t="str" cm="1">
        <f t="array" ref="R159">IFERROR(INDEX(D:D,MATCH(ROW(157:157),H:H,0),1),"")</f>
        <v>232813　鉄筋(材)</v>
      </c>
      <c r="T159" t="str" cm="1">
        <f t="array" ref="T159">IFERROR(INDEX(D:D,MATCH(ROW(157:157),I:I,0),1),"")</f>
        <v>232813　鉄筋(材)</v>
      </c>
      <c r="V159" t="str" cm="1">
        <f t="array" ref="V159">IFERROR(INDEX(D:D,MATCH(ROW(157:157),J:J,0),1),"")</f>
        <v>232813　鉄筋(材)</v>
      </c>
    </row>
    <row r="160" spans="4:22" x14ac:dyDescent="0.4">
      <c r="D160" t="s">
        <v>279</v>
      </c>
      <c r="E160">
        <f>COUNTIF($D$3:D160,"*"&amp;$B$3&amp;"*")</f>
        <v>0</v>
      </c>
      <c r="F160">
        <f>COUNTIF($D$3:D160,"*"&amp;$B$4&amp;"*")</f>
        <v>0</v>
      </c>
      <c r="G160">
        <f>COUNTIF($D$3:D160,"*"&amp;$B$5&amp;"*")</f>
        <v>0</v>
      </c>
      <c r="H160">
        <f>COUNTIF($D$3:D160,"*"&amp;$B$6&amp;"*")</f>
        <v>158</v>
      </c>
      <c r="I160">
        <f>COUNTIF($D$3:D160,"*"&amp;$B$7&amp;"*")</f>
        <v>158</v>
      </c>
      <c r="J160">
        <f>COUNTIF($D$3:D160,"*"&amp;$B$8&amp;"*")</f>
        <v>158</v>
      </c>
      <c r="L160" t="str" cm="1">
        <f t="array" ref="L160">IFERROR(INDEX(D:D,MATCH(ROW(158:158),E:E,0),1),"")</f>
        <v/>
      </c>
      <c r="N160" t="str" cm="1">
        <f t="array" ref="N160">IFERROR(INDEX(D:D,MATCH(ROW(158:158),F:F,0),1),"")</f>
        <v/>
      </c>
      <c r="P160" t="str" cm="1">
        <f t="array" ref="P160">IFERROR(INDEX(D:D,MATCH(ROW(158:158),G:G,0),1),"")</f>
        <v/>
      </c>
      <c r="R160" t="str" cm="1">
        <f t="array" ref="R160">IFERROR(INDEX(D:D,MATCH(ROW(158:158),H:H,0),1),"")</f>
        <v>232816　鉄筋工事</v>
      </c>
      <c r="T160" t="str" cm="1">
        <f t="array" ref="T160">IFERROR(INDEX(D:D,MATCH(ROW(158:158),I:I,0),1),"")</f>
        <v>232816　鉄筋工事</v>
      </c>
      <c r="V160" t="str" cm="1">
        <f t="array" ref="V160">IFERROR(INDEX(D:D,MATCH(ROW(158:158),J:J,0),1),"")</f>
        <v>232816　鉄筋工事</v>
      </c>
    </row>
    <row r="161" spans="4:22" x14ac:dyDescent="0.4">
      <c r="D161" t="s">
        <v>280</v>
      </c>
      <c r="E161">
        <f>COUNTIF($D$3:D161,"*"&amp;$B$3&amp;"*")</f>
        <v>0</v>
      </c>
      <c r="F161">
        <f>COUNTIF($D$3:D161,"*"&amp;$B$4&amp;"*")</f>
        <v>0</v>
      </c>
      <c r="G161">
        <f>COUNTIF($D$3:D161,"*"&amp;$B$5&amp;"*")</f>
        <v>0</v>
      </c>
      <c r="H161">
        <f>COUNTIF($D$3:D161,"*"&amp;$B$6&amp;"*")</f>
        <v>159</v>
      </c>
      <c r="I161">
        <f>COUNTIF($D$3:D161,"*"&amp;$B$7&amp;"*")</f>
        <v>159</v>
      </c>
      <c r="J161">
        <f>COUNTIF($D$3:D161,"*"&amp;$B$8&amp;"*")</f>
        <v>159</v>
      </c>
      <c r="L161" t="str" cm="1">
        <f t="array" ref="L161">IFERROR(INDEX(D:D,MATCH(ROW(159:159),E:E,0),1),"")</f>
        <v/>
      </c>
      <c r="N161" t="str" cm="1">
        <f t="array" ref="N161">IFERROR(INDEX(D:D,MATCH(ROW(159:159),F:F,0),1),"")</f>
        <v/>
      </c>
      <c r="P161" t="str" cm="1">
        <f t="array" ref="P161">IFERROR(INDEX(D:D,MATCH(ROW(159:159),G:G,0),1),"")</f>
        <v/>
      </c>
      <c r="R161" t="str" cm="1">
        <f t="array" ref="R161">IFERROR(INDEX(D:D,MATCH(ROW(159:159),H:H,0),1),"")</f>
        <v>232819　鉄筋/荷揚げ開口補強(手)</v>
      </c>
      <c r="T161" t="str" cm="1">
        <f t="array" ref="T161">IFERROR(INDEX(D:D,MATCH(ROW(159:159),I:I,0),1),"")</f>
        <v>232819　鉄筋/荷揚げ開口補強(手)</v>
      </c>
      <c r="V161" t="str" cm="1">
        <f t="array" ref="V161">IFERROR(INDEX(D:D,MATCH(ROW(159:159),J:J,0),1),"")</f>
        <v>232819　鉄筋/荷揚げ開口補強(手)</v>
      </c>
    </row>
    <row r="162" spans="4:22" x14ac:dyDescent="0.4">
      <c r="D162" t="s">
        <v>281</v>
      </c>
      <c r="E162">
        <f>COUNTIF($D$3:D162,"*"&amp;$B$3&amp;"*")</f>
        <v>0</v>
      </c>
      <c r="F162">
        <f>COUNTIF($D$3:D162,"*"&amp;$B$4&amp;"*")</f>
        <v>0</v>
      </c>
      <c r="G162">
        <f>COUNTIF($D$3:D162,"*"&amp;$B$5&amp;"*")</f>
        <v>0</v>
      </c>
      <c r="H162">
        <f>COUNTIF($D$3:D162,"*"&amp;$B$6&amp;"*")</f>
        <v>160</v>
      </c>
      <c r="I162">
        <f>COUNTIF($D$3:D162,"*"&amp;$B$7&amp;"*")</f>
        <v>160</v>
      </c>
      <c r="J162">
        <f>COUNTIF($D$3:D162,"*"&amp;$B$8&amp;"*")</f>
        <v>160</v>
      </c>
      <c r="L162" t="str" cm="1">
        <f t="array" ref="L162">IFERROR(INDEX(D:D,MATCH(ROW(160:160),E:E,0),1),"")</f>
        <v/>
      </c>
      <c r="N162" t="str" cm="1">
        <f t="array" ref="N162">IFERROR(INDEX(D:D,MATCH(ROW(160:160),F:F,0),1),"")</f>
        <v/>
      </c>
      <c r="P162" t="str" cm="1">
        <f t="array" ref="P162">IFERROR(INDEX(D:D,MATCH(ROW(160:160),G:G,0),1),"")</f>
        <v/>
      </c>
      <c r="R162" t="str" cm="1">
        <f t="array" ref="R162">IFERROR(INDEX(D:D,MATCH(ROW(160:160),H:H,0),1),"")</f>
        <v>232822　鉄筋/荷揚げ開口補強(材)</v>
      </c>
      <c r="T162" t="str" cm="1">
        <f t="array" ref="T162">IFERROR(INDEX(D:D,MATCH(ROW(160:160),I:I,0),1),"")</f>
        <v>232822　鉄筋/荷揚げ開口補強(材)</v>
      </c>
      <c r="V162" t="str" cm="1">
        <f t="array" ref="V162">IFERROR(INDEX(D:D,MATCH(ROW(160:160),J:J,0),1),"")</f>
        <v>232822　鉄筋/荷揚げ開口補強(材)</v>
      </c>
    </row>
    <row r="163" spans="4:22" x14ac:dyDescent="0.4">
      <c r="D163" t="s">
        <v>282</v>
      </c>
      <c r="E163">
        <f>COUNTIF($D$3:D163,"*"&amp;$B$3&amp;"*")</f>
        <v>0</v>
      </c>
      <c r="F163">
        <f>COUNTIF($D$3:D163,"*"&amp;$B$4&amp;"*")</f>
        <v>0</v>
      </c>
      <c r="G163">
        <f>COUNTIF($D$3:D163,"*"&amp;$B$5&amp;"*")</f>
        <v>0</v>
      </c>
      <c r="H163">
        <f>COUNTIF($D$3:D163,"*"&amp;$B$6&amp;"*")</f>
        <v>161</v>
      </c>
      <c r="I163">
        <f>COUNTIF($D$3:D163,"*"&amp;$B$7&amp;"*")</f>
        <v>161</v>
      </c>
      <c r="J163">
        <f>COUNTIF($D$3:D163,"*"&amp;$B$8&amp;"*")</f>
        <v>161</v>
      </c>
      <c r="L163" t="str" cm="1">
        <f t="array" ref="L163">IFERROR(INDEX(D:D,MATCH(ROW(161:161),E:E,0),1),"")</f>
        <v/>
      </c>
      <c r="N163" t="str" cm="1">
        <f t="array" ref="N163">IFERROR(INDEX(D:D,MATCH(ROW(161:161),F:F,0),1),"")</f>
        <v/>
      </c>
      <c r="P163" t="str" cm="1">
        <f t="array" ref="P163">IFERROR(INDEX(D:D,MATCH(ROW(161:161),G:G,0),1),"")</f>
        <v/>
      </c>
      <c r="R163" t="str" cm="1">
        <f t="array" ref="R163">IFERROR(INDEX(D:D,MATCH(ROW(161:161),H:H,0),1),"")</f>
        <v>232825　鉄筋/荷揚げ開口閉塞鍛冶工(手)</v>
      </c>
      <c r="T163" t="str" cm="1">
        <f t="array" ref="T163">IFERROR(INDEX(D:D,MATCH(ROW(161:161),I:I,0),1),"")</f>
        <v>232825　鉄筋/荷揚げ開口閉塞鍛冶工(手)</v>
      </c>
      <c r="V163" t="str" cm="1">
        <f t="array" ref="V163">IFERROR(INDEX(D:D,MATCH(ROW(161:161),J:J,0),1),"")</f>
        <v>232825　鉄筋/荷揚げ開口閉塞鍛冶工(手)</v>
      </c>
    </row>
    <row r="164" spans="4:22" x14ac:dyDescent="0.4">
      <c r="D164" t="s">
        <v>283</v>
      </c>
      <c r="E164">
        <f>COUNTIF($D$3:D164,"*"&amp;$B$3&amp;"*")</f>
        <v>0</v>
      </c>
      <c r="F164">
        <f>COUNTIF($D$3:D164,"*"&amp;$B$4&amp;"*")</f>
        <v>0</v>
      </c>
      <c r="G164">
        <f>COUNTIF($D$3:D164,"*"&amp;$B$5&amp;"*")</f>
        <v>0</v>
      </c>
      <c r="H164">
        <f>COUNTIF($D$3:D164,"*"&amp;$B$6&amp;"*")</f>
        <v>162</v>
      </c>
      <c r="I164">
        <f>COUNTIF($D$3:D164,"*"&amp;$B$7&amp;"*")</f>
        <v>162</v>
      </c>
      <c r="J164">
        <f>COUNTIF($D$3:D164,"*"&amp;$B$8&amp;"*")</f>
        <v>162</v>
      </c>
      <c r="L164" t="str" cm="1">
        <f t="array" ref="L164">IFERROR(INDEX(D:D,MATCH(ROW(162:162),E:E,0),1),"")</f>
        <v/>
      </c>
      <c r="N164" t="str" cm="1">
        <f t="array" ref="N164">IFERROR(INDEX(D:D,MATCH(ROW(162:162),F:F,0),1),"")</f>
        <v/>
      </c>
      <c r="P164" t="str" cm="1">
        <f t="array" ref="P164">IFERROR(INDEX(D:D,MATCH(ROW(162:162),G:G,0),1),"")</f>
        <v/>
      </c>
      <c r="R164" t="str" cm="1">
        <f t="array" ref="R164">IFERROR(INDEX(D:D,MATCH(ROW(162:162),H:H,0),1),"")</f>
        <v>232828　鉄筋/構造ｽﾘｯﾄ用補強筋(材)</v>
      </c>
      <c r="T164" t="str" cm="1">
        <f t="array" ref="T164">IFERROR(INDEX(D:D,MATCH(ROW(162:162),I:I,0),1),"")</f>
        <v>232828　鉄筋/構造ｽﾘｯﾄ用補強筋(材)</v>
      </c>
      <c r="V164" t="str" cm="1">
        <f t="array" ref="V164">IFERROR(INDEX(D:D,MATCH(ROW(162:162),J:J,0),1),"")</f>
        <v>232828　鉄筋/構造ｽﾘｯﾄ用補強筋(材)</v>
      </c>
    </row>
    <row r="165" spans="4:22" x14ac:dyDescent="0.4">
      <c r="D165" t="s">
        <v>284</v>
      </c>
      <c r="E165">
        <f>COUNTIF($D$3:D165,"*"&amp;$B$3&amp;"*")</f>
        <v>0</v>
      </c>
      <c r="F165">
        <f>COUNTIF($D$3:D165,"*"&amp;$B$4&amp;"*")</f>
        <v>0</v>
      </c>
      <c r="G165">
        <f>COUNTIF($D$3:D165,"*"&amp;$B$5&amp;"*")</f>
        <v>0</v>
      </c>
      <c r="H165">
        <f>COUNTIF($D$3:D165,"*"&amp;$B$6&amp;"*")</f>
        <v>163</v>
      </c>
      <c r="I165">
        <f>COUNTIF($D$3:D165,"*"&amp;$B$7&amp;"*")</f>
        <v>163</v>
      </c>
      <c r="J165">
        <f>COUNTIF($D$3:D165,"*"&amp;$B$8&amp;"*")</f>
        <v>163</v>
      </c>
      <c r="L165" t="str" cm="1">
        <f t="array" ref="L165">IFERROR(INDEX(D:D,MATCH(ROW(163:163),E:E,0),1),"")</f>
        <v/>
      </c>
      <c r="N165" t="str" cm="1">
        <f t="array" ref="N165">IFERROR(INDEX(D:D,MATCH(ROW(163:163),F:F,0),1),"")</f>
        <v/>
      </c>
      <c r="P165" t="str" cm="1">
        <f t="array" ref="P165">IFERROR(INDEX(D:D,MATCH(ROW(163:163),G:G,0),1),"")</f>
        <v/>
      </c>
      <c r="R165" t="str" cm="1">
        <f t="array" ref="R165">IFERROR(INDEX(D:D,MATCH(ROW(163:163),H:H,0),1),"")</f>
        <v>232831　鉄筋/ｽﾘｰﾌﾞ補強筋(材)</v>
      </c>
      <c r="T165" t="str" cm="1">
        <f t="array" ref="T165">IFERROR(INDEX(D:D,MATCH(ROW(163:163),I:I,0),1),"")</f>
        <v>232831　鉄筋/ｽﾘｰﾌﾞ補強筋(材)</v>
      </c>
      <c r="V165" t="str" cm="1">
        <f t="array" ref="V165">IFERROR(INDEX(D:D,MATCH(ROW(163:163),J:J,0),1),"")</f>
        <v>232831　鉄筋/ｽﾘｰﾌﾞ補強筋(材)</v>
      </c>
    </row>
    <row r="166" spans="4:22" x14ac:dyDescent="0.4">
      <c r="D166" t="s">
        <v>285</v>
      </c>
      <c r="E166">
        <f>COUNTIF($D$3:D166,"*"&amp;$B$3&amp;"*")</f>
        <v>0</v>
      </c>
      <c r="F166">
        <f>COUNTIF($D$3:D166,"*"&amp;$B$4&amp;"*")</f>
        <v>0</v>
      </c>
      <c r="G166">
        <f>COUNTIF($D$3:D166,"*"&amp;$B$5&amp;"*")</f>
        <v>0</v>
      </c>
      <c r="H166">
        <f>COUNTIF($D$3:D166,"*"&amp;$B$6&amp;"*")</f>
        <v>164</v>
      </c>
      <c r="I166">
        <f>COUNTIF($D$3:D166,"*"&amp;$B$7&amp;"*")</f>
        <v>164</v>
      </c>
      <c r="J166">
        <f>COUNTIF($D$3:D166,"*"&amp;$B$8&amp;"*")</f>
        <v>164</v>
      </c>
      <c r="L166" t="str" cm="1">
        <f t="array" ref="L166">IFERROR(INDEX(D:D,MATCH(ROW(164:164),E:E,0),1),"")</f>
        <v/>
      </c>
      <c r="N166" t="str" cm="1">
        <f t="array" ref="N166">IFERROR(INDEX(D:D,MATCH(ROW(164:164),F:F,0),1),"")</f>
        <v/>
      </c>
      <c r="P166" t="str" cm="1">
        <f t="array" ref="P166">IFERROR(INDEX(D:D,MATCH(ROW(164:164),G:G,0),1),"")</f>
        <v/>
      </c>
      <c r="R166" t="str" cm="1">
        <f t="array" ref="R166">IFERROR(INDEX(D:D,MATCH(ROW(164:164),H:H,0),1),"")</f>
        <v>232834　鉄筋/超音波試験</v>
      </c>
      <c r="T166" t="str" cm="1">
        <f t="array" ref="T166">IFERROR(INDEX(D:D,MATCH(ROW(164:164),I:I,0),1),"")</f>
        <v>232834　鉄筋/超音波試験</v>
      </c>
      <c r="V166" t="str" cm="1">
        <f t="array" ref="V166">IFERROR(INDEX(D:D,MATCH(ROW(164:164),J:J,0),1),"")</f>
        <v>232834　鉄筋/超音波試験</v>
      </c>
    </row>
    <row r="167" spans="4:22" x14ac:dyDescent="0.4">
      <c r="D167" t="s">
        <v>286</v>
      </c>
      <c r="E167">
        <f>COUNTIF($D$3:D167,"*"&amp;$B$3&amp;"*")</f>
        <v>0</v>
      </c>
      <c r="F167">
        <f>COUNTIF($D$3:D167,"*"&amp;$B$4&amp;"*")</f>
        <v>0</v>
      </c>
      <c r="G167">
        <f>COUNTIF($D$3:D167,"*"&amp;$B$5&amp;"*")</f>
        <v>0</v>
      </c>
      <c r="H167">
        <f>COUNTIF($D$3:D167,"*"&amp;$B$6&amp;"*")</f>
        <v>165</v>
      </c>
      <c r="I167">
        <f>COUNTIF($D$3:D167,"*"&amp;$B$7&amp;"*")</f>
        <v>165</v>
      </c>
      <c r="J167">
        <f>COUNTIF($D$3:D167,"*"&amp;$B$8&amp;"*")</f>
        <v>165</v>
      </c>
      <c r="L167" t="str" cm="1">
        <f t="array" ref="L167">IFERROR(INDEX(D:D,MATCH(ROW(165:165),E:E,0),1),"")</f>
        <v/>
      </c>
      <c r="N167" t="str" cm="1">
        <f t="array" ref="N167">IFERROR(INDEX(D:D,MATCH(ROW(165:165),F:F,0),1),"")</f>
        <v/>
      </c>
      <c r="P167" t="str" cm="1">
        <f t="array" ref="P167">IFERROR(INDEX(D:D,MATCH(ROW(165:165),G:G,0),1),"")</f>
        <v/>
      </c>
      <c r="R167" t="str" cm="1">
        <f t="array" ref="R167">IFERROR(INDEX(D:D,MATCH(ROW(165:165),H:H,0),1),"")</f>
        <v>232895　鉄筋/その他工事</v>
      </c>
      <c r="T167" t="str" cm="1">
        <f t="array" ref="T167">IFERROR(INDEX(D:D,MATCH(ROW(165:165),I:I,0),1),"")</f>
        <v>232895　鉄筋/その他工事</v>
      </c>
      <c r="V167" t="str" cm="1">
        <f t="array" ref="V167">IFERROR(INDEX(D:D,MATCH(ROW(165:165),J:J,0),1),"")</f>
        <v>232895　鉄筋/その他工事</v>
      </c>
    </row>
    <row r="168" spans="4:22" x14ac:dyDescent="0.4">
      <c r="D168" t="s">
        <v>287</v>
      </c>
      <c r="E168">
        <f>COUNTIF($D$3:D168,"*"&amp;$B$3&amp;"*")</f>
        <v>0</v>
      </c>
      <c r="F168">
        <f>COUNTIF($D$3:D168,"*"&amp;$B$4&amp;"*")</f>
        <v>0</v>
      </c>
      <c r="G168">
        <f>COUNTIF($D$3:D168,"*"&amp;$B$5&amp;"*")</f>
        <v>0</v>
      </c>
      <c r="H168">
        <f>COUNTIF($D$3:D168,"*"&amp;$B$6&amp;"*")</f>
        <v>166</v>
      </c>
      <c r="I168">
        <f>COUNTIF($D$3:D168,"*"&amp;$B$7&amp;"*")</f>
        <v>166</v>
      </c>
      <c r="J168">
        <f>COUNTIF($D$3:D168,"*"&amp;$B$8&amp;"*")</f>
        <v>166</v>
      </c>
      <c r="L168" t="str" cm="1">
        <f t="array" ref="L168">IFERROR(INDEX(D:D,MATCH(ROW(166:166),E:E,0),1),"")</f>
        <v/>
      </c>
      <c r="N168" t="str" cm="1">
        <f t="array" ref="N168">IFERROR(INDEX(D:D,MATCH(ROW(166:166),F:F,0),1),"")</f>
        <v/>
      </c>
      <c r="P168" t="str" cm="1">
        <f t="array" ref="P168">IFERROR(INDEX(D:D,MATCH(ROW(166:166),G:G,0),1),"")</f>
        <v/>
      </c>
      <c r="R168" t="str" cm="1">
        <f t="array" ref="R168">IFERROR(INDEX(D:D,MATCH(ROW(166:166),H:H,0),1),"")</f>
        <v>232897　鉄筋/その他(材)</v>
      </c>
      <c r="T168" t="str" cm="1">
        <f t="array" ref="T168">IFERROR(INDEX(D:D,MATCH(ROW(166:166),I:I,0),1),"")</f>
        <v>232897　鉄筋/その他(材)</v>
      </c>
      <c r="V168" t="str" cm="1">
        <f t="array" ref="V168">IFERROR(INDEX(D:D,MATCH(ROW(166:166),J:J,0),1),"")</f>
        <v>232897　鉄筋/その他(材)</v>
      </c>
    </row>
    <row r="169" spans="4:22" x14ac:dyDescent="0.4">
      <c r="D169" t="s">
        <v>288</v>
      </c>
      <c r="E169">
        <f>COUNTIF($D$3:D169,"*"&amp;$B$3&amp;"*")</f>
        <v>0</v>
      </c>
      <c r="F169">
        <f>COUNTIF($D$3:D169,"*"&amp;$B$4&amp;"*")</f>
        <v>0</v>
      </c>
      <c r="G169">
        <f>COUNTIF($D$3:D169,"*"&amp;$B$5&amp;"*")</f>
        <v>0</v>
      </c>
      <c r="H169">
        <f>COUNTIF($D$3:D169,"*"&amp;$B$6&amp;"*")</f>
        <v>167</v>
      </c>
      <c r="I169">
        <f>COUNTIF($D$3:D169,"*"&amp;$B$7&amp;"*")</f>
        <v>167</v>
      </c>
      <c r="J169">
        <f>COUNTIF($D$3:D169,"*"&amp;$B$8&amp;"*")</f>
        <v>167</v>
      </c>
      <c r="L169" t="str" cm="1">
        <f t="array" ref="L169">IFERROR(INDEX(D:D,MATCH(ROW(167:167),E:E,0),1),"")</f>
        <v/>
      </c>
      <c r="N169" t="str" cm="1">
        <f t="array" ref="N169">IFERROR(INDEX(D:D,MATCH(ROW(167:167),F:F,0),1),"")</f>
        <v/>
      </c>
      <c r="P169" t="str" cm="1">
        <f t="array" ref="P169">IFERROR(INDEX(D:D,MATCH(ROW(167:167),G:G,0),1),"")</f>
        <v/>
      </c>
      <c r="R169" t="str" cm="1">
        <f t="array" ref="R169">IFERROR(INDEX(D:D,MATCH(ROW(167:167),H:H,0),1),"")</f>
        <v>233113　鉄骨工事</v>
      </c>
      <c r="T169" t="str" cm="1">
        <f t="array" ref="T169">IFERROR(INDEX(D:D,MATCH(ROW(167:167),I:I,0),1),"")</f>
        <v>233113　鉄骨工事</v>
      </c>
      <c r="V169" t="str" cm="1">
        <f t="array" ref="V169">IFERROR(INDEX(D:D,MATCH(ROW(167:167),J:J,0),1),"")</f>
        <v>233113　鉄骨工事</v>
      </c>
    </row>
    <row r="170" spans="4:22" x14ac:dyDescent="0.4">
      <c r="D170" t="s">
        <v>289</v>
      </c>
      <c r="E170">
        <f>COUNTIF($D$3:D170,"*"&amp;$B$3&amp;"*")</f>
        <v>0</v>
      </c>
      <c r="F170">
        <f>COUNTIF($D$3:D170,"*"&amp;$B$4&amp;"*")</f>
        <v>0</v>
      </c>
      <c r="G170">
        <f>COUNTIF($D$3:D170,"*"&amp;$B$5&amp;"*")</f>
        <v>0</v>
      </c>
      <c r="H170">
        <f>COUNTIF($D$3:D170,"*"&amp;$B$6&amp;"*")</f>
        <v>168</v>
      </c>
      <c r="I170">
        <f>COUNTIF($D$3:D170,"*"&amp;$B$7&amp;"*")</f>
        <v>168</v>
      </c>
      <c r="J170">
        <f>COUNTIF($D$3:D170,"*"&amp;$B$8&amp;"*")</f>
        <v>168</v>
      </c>
      <c r="L170" t="str" cm="1">
        <f t="array" ref="L170">IFERROR(INDEX(D:D,MATCH(ROW(168:168),E:E,0),1),"")</f>
        <v/>
      </c>
      <c r="N170" t="str" cm="1">
        <f t="array" ref="N170">IFERROR(INDEX(D:D,MATCH(ROW(168:168),F:F,0),1),"")</f>
        <v/>
      </c>
      <c r="P170" t="str" cm="1">
        <f t="array" ref="P170">IFERROR(INDEX(D:D,MATCH(ROW(168:168),G:G,0),1),"")</f>
        <v/>
      </c>
      <c r="R170" t="str" cm="1">
        <f t="array" ref="R170">IFERROR(INDEX(D:D,MATCH(ROW(168:168),H:H,0),1),"")</f>
        <v>233116　鉄骨/ﾃﾞｯｷ工事</v>
      </c>
      <c r="T170" t="str" cm="1">
        <f t="array" ref="T170">IFERROR(INDEX(D:D,MATCH(ROW(168:168),I:I,0),1),"")</f>
        <v>233116　鉄骨/ﾃﾞｯｷ工事</v>
      </c>
      <c r="V170" t="str" cm="1">
        <f t="array" ref="V170">IFERROR(INDEX(D:D,MATCH(ROW(168:168),J:J,0),1),"")</f>
        <v>233116　鉄骨/ﾃﾞｯｷ工事</v>
      </c>
    </row>
    <row r="171" spans="4:22" x14ac:dyDescent="0.4">
      <c r="D171" t="s">
        <v>290</v>
      </c>
      <c r="E171">
        <f>COUNTIF($D$3:D171,"*"&amp;$B$3&amp;"*")</f>
        <v>0</v>
      </c>
      <c r="F171">
        <f>COUNTIF($D$3:D171,"*"&amp;$B$4&amp;"*")</f>
        <v>0</v>
      </c>
      <c r="G171">
        <f>COUNTIF($D$3:D171,"*"&amp;$B$5&amp;"*")</f>
        <v>0</v>
      </c>
      <c r="H171">
        <f>COUNTIF($D$3:D171,"*"&amp;$B$6&amp;"*")</f>
        <v>169</v>
      </c>
      <c r="I171">
        <f>COUNTIF($D$3:D171,"*"&amp;$B$7&amp;"*")</f>
        <v>169</v>
      </c>
      <c r="J171">
        <f>COUNTIF($D$3:D171,"*"&amp;$B$8&amp;"*")</f>
        <v>169</v>
      </c>
      <c r="L171" t="str" cm="1">
        <f t="array" ref="L171">IFERROR(INDEX(D:D,MATCH(ROW(169:169),E:E,0),1),"")</f>
        <v/>
      </c>
      <c r="N171" t="str" cm="1">
        <f t="array" ref="N171">IFERROR(INDEX(D:D,MATCH(ROW(169:169),F:F,0),1),"")</f>
        <v/>
      </c>
      <c r="P171" t="str" cm="1">
        <f t="array" ref="P171">IFERROR(INDEX(D:D,MATCH(ROW(169:169),G:G,0),1),"")</f>
        <v/>
      </c>
      <c r="R171" t="str" cm="1">
        <f t="array" ref="R171">IFERROR(INDEX(D:D,MATCH(ROW(169:169),H:H,0),1),"")</f>
        <v>233119　鉄骨/仮設工事</v>
      </c>
      <c r="T171" t="str" cm="1">
        <f t="array" ref="T171">IFERROR(INDEX(D:D,MATCH(ROW(169:169),I:I,0),1),"")</f>
        <v>233119　鉄骨/仮設工事</v>
      </c>
      <c r="V171" t="str" cm="1">
        <f t="array" ref="V171">IFERROR(INDEX(D:D,MATCH(ROW(169:169),J:J,0),1),"")</f>
        <v>233119　鉄骨/仮設工事</v>
      </c>
    </row>
    <row r="172" spans="4:22" x14ac:dyDescent="0.4">
      <c r="D172" t="s">
        <v>291</v>
      </c>
      <c r="E172">
        <f>COUNTIF($D$3:D172,"*"&amp;$B$3&amp;"*")</f>
        <v>0</v>
      </c>
      <c r="F172">
        <f>COUNTIF($D$3:D172,"*"&amp;$B$4&amp;"*")</f>
        <v>0</v>
      </c>
      <c r="G172">
        <f>COUNTIF($D$3:D172,"*"&amp;$B$5&amp;"*")</f>
        <v>0</v>
      </c>
      <c r="H172">
        <f>COUNTIF($D$3:D172,"*"&amp;$B$6&amp;"*")</f>
        <v>170</v>
      </c>
      <c r="I172">
        <f>COUNTIF($D$3:D172,"*"&amp;$B$7&amp;"*")</f>
        <v>170</v>
      </c>
      <c r="J172">
        <f>COUNTIF($D$3:D172,"*"&amp;$B$8&amp;"*")</f>
        <v>170</v>
      </c>
      <c r="L172" t="str" cm="1">
        <f t="array" ref="L172">IFERROR(INDEX(D:D,MATCH(ROW(170:170),E:E,0),1),"")</f>
        <v/>
      </c>
      <c r="N172" t="str" cm="1">
        <f t="array" ref="N172">IFERROR(INDEX(D:D,MATCH(ROW(170:170),F:F,0),1),"")</f>
        <v/>
      </c>
      <c r="P172" t="str" cm="1">
        <f t="array" ref="P172">IFERROR(INDEX(D:D,MATCH(ROW(170:170),G:G,0),1),"")</f>
        <v/>
      </c>
      <c r="R172" t="str" cm="1">
        <f t="array" ref="R172">IFERROR(INDEX(D:D,MATCH(ROW(170:170),H:H,0),1),"")</f>
        <v>233122　鉄骨/建方重機工事</v>
      </c>
      <c r="T172" t="str" cm="1">
        <f t="array" ref="T172">IFERROR(INDEX(D:D,MATCH(ROW(170:170),I:I,0),1),"")</f>
        <v>233122　鉄骨/建方重機工事</v>
      </c>
      <c r="V172" t="str" cm="1">
        <f t="array" ref="V172">IFERROR(INDEX(D:D,MATCH(ROW(170:170),J:J,0),1),"")</f>
        <v>233122　鉄骨/建方重機工事</v>
      </c>
    </row>
    <row r="173" spans="4:22" x14ac:dyDescent="0.4">
      <c r="D173" t="s">
        <v>292</v>
      </c>
      <c r="E173">
        <f>COUNTIF($D$3:D173,"*"&amp;$B$3&amp;"*")</f>
        <v>0</v>
      </c>
      <c r="F173">
        <f>COUNTIF($D$3:D173,"*"&amp;$B$4&amp;"*")</f>
        <v>0</v>
      </c>
      <c r="G173">
        <f>COUNTIF($D$3:D173,"*"&amp;$B$5&amp;"*")</f>
        <v>0</v>
      </c>
      <c r="H173">
        <f>COUNTIF($D$3:D173,"*"&amp;$B$6&amp;"*")</f>
        <v>171</v>
      </c>
      <c r="I173">
        <f>COUNTIF($D$3:D173,"*"&amp;$B$7&amp;"*")</f>
        <v>171</v>
      </c>
      <c r="J173">
        <f>COUNTIF($D$3:D173,"*"&amp;$B$8&amp;"*")</f>
        <v>171</v>
      </c>
      <c r="L173" t="str" cm="1">
        <f t="array" ref="L173">IFERROR(INDEX(D:D,MATCH(ROW(171:171),E:E,0),1),"")</f>
        <v/>
      </c>
      <c r="N173" t="str" cm="1">
        <f t="array" ref="N173">IFERROR(INDEX(D:D,MATCH(ROW(171:171),F:F,0),1),"")</f>
        <v/>
      </c>
      <c r="P173" t="str" cm="1">
        <f t="array" ref="P173">IFERROR(INDEX(D:D,MATCH(ROW(171:171),G:G,0),1),"")</f>
        <v/>
      </c>
      <c r="R173" t="str" cm="1">
        <f t="array" ref="R173">IFERROR(INDEX(D:D,MATCH(ROW(171:171),H:H,0),1),"")</f>
        <v>233125　鉄骨/ｽﾘｰﾌﾞ補強(材)</v>
      </c>
      <c r="T173" t="str" cm="1">
        <f t="array" ref="T173">IFERROR(INDEX(D:D,MATCH(ROW(171:171),I:I,0),1),"")</f>
        <v>233125　鉄骨/ｽﾘｰﾌﾞ補強(材)</v>
      </c>
      <c r="V173" t="str" cm="1">
        <f t="array" ref="V173">IFERROR(INDEX(D:D,MATCH(ROW(171:171),J:J,0),1),"")</f>
        <v>233125　鉄骨/ｽﾘｰﾌﾞ補強(材)</v>
      </c>
    </row>
    <row r="174" spans="4:22" x14ac:dyDescent="0.4">
      <c r="D174" t="s">
        <v>293</v>
      </c>
      <c r="E174">
        <f>COUNTIF($D$3:D174,"*"&amp;$B$3&amp;"*")</f>
        <v>0</v>
      </c>
      <c r="F174">
        <f>COUNTIF($D$3:D174,"*"&amp;$B$4&amp;"*")</f>
        <v>0</v>
      </c>
      <c r="G174">
        <f>COUNTIF($D$3:D174,"*"&amp;$B$5&amp;"*")</f>
        <v>0</v>
      </c>
      <c r="H174">
        <f>COUNTIF($D$3:D174,"*"&amp;$B$6&amp;"*")</f>
        <v>172</v>
      </c>
      <c r="I174">
        <f>COUNTIF($D$3:D174,"*"&amp;$B$7&amp;"*")</f>
        <v>172</v>
      </c>
      <c r="J174">
        <f>COUNTIF($D$3:D174,"*"&amp;$B$8&amp;"*")</f>
        <v>172</v>
      </c>
      <c r="L174" t="str" cm="1">
        <f t="array" ref="L174">IFERROR(INDEX(D:D,MATCH(ROW(172:172),E:E,0),1),"")</f>
        <v/>
      </c>
      <c r="N174" t="str" cm="1">
        <f t="array" ref="N174">IFERROR(INDEX(D:D,MATCH(ROW(172:172),F:F,0),1),"")</f>
        <v/>
      </c>
      <c r="P174" t="str" cm="1">
        <f t="array" ref="P174">IFERROR(INDEX(D:D,MATCH(ROW(172:172),G:G,0),1),"")</f>
        <v/>
      </c>
      <c r="R174" t="str" cm="1">
        <f t="array" ref="R174">IFERROR(INDEX(D:D,MATCH(ROW(172:172),H:H,0),1),"")</f>
        <v>233128　鉄骨/ｽﾘｰﾌﾞ廻り耐火被覆補助剤工事</v>
      </c>
      <c r="T174" t="str" cm="1">
        <f t="array" ref="T174">IFERROR(INDEX(D:D,MATCH(ROW(172:172),I:I,0),1),"")</f>
        <v>233128　鉄骨/ｽﾘｰﾌﾞ廻り耐火被覆補助剤工事</v>
      </c>
      <c r="V174" t="str" cm="1">
        <f t="array" ref="V174">IFERROR(INDEX(D:D,MATCH(ROW(172:172),J:J,0),1),"")</f>
        <v>233128　鉄骨/ｽﾘｰﾌﾞ廻り耐火被覆補助剤工事</v>
      </c>
    </row>
    <row r="175" spans="4:22" x14ac:dyDescent="0.4">
      <c r="D175" t="s">
        <v>294</v>
      </c>
      <c r="E175">
        <f>COUNTIF($D$3:D175,"*"&amp;$B$3&amp;"*")</f>
        <v>0</v>
      </c>
      <c r="F175">
        <f>COUNTIF($D$3:D175,"*"&amp;$B$4&amp;"*")</f>
        <v>0</v>
      </c>
      <c r="G175">
        <f>COUNTIF($D$3:D175,"*"&amp;$B$5&amp;"*")</f>
        <v>0</v>
      </c>
      <c r="H175">
        <f>COUNTIF($D$3:D175,"*"&amp;$B$6&amp;"*")</f>
        <v>173</v>
      </c>
      <c r="I175">
        <f>COUNTIF($D$3:D175,"*"&amp;$B$7&amp;"*")</f>
        <v>173</v>
      </c>
      <c r="J175">
        <f>COUNTIF($D$3:D175,"*"&amp;$B$8&amp;"*")</f>
        <v>173</v>
      </c>
      <c r="L175" t="str" cm="1">
        <f t="array" ref="L175">IFERROR(INDEX(D:D,MATCH(ROW(173:173),E:E,0),1),"")</f>
        <v/>
      </c>
      <c r="N175" t="str" cm="1">
        <f t="array" ref="N175">IFERROR(INDEX(D:D,MATCH(ROW(173:173),F:F,0),1),"")</f>
        <v/>
      </c>
      <c r="P175" t="str" cm="1">
        <f t="array" ref="P175">IFERROR(INDEX(D:D,MATCH(ROW(173:173),G:G,0),1),"")</f>
        <v/>
      </c>
      <c r="R175" t="str" cm="1">
        <f t="array" ref="R175">IFERROR(INDEX(D:D,MATCH(ROW(173:173),H:H,0),1),"")</f>
        <v>233131　鉄骨/ｽﾘｰﾌﾞ廻り耐火被覆補助剤(材)</v>
      </c>
      <c r="T175" t="str" cm="1">
        <f t="array" ref="T175">IFERROR(INDEX(D:D,MATCH(ROW(173:173),I:I,0),1),"")</f>
        <v>233131　鉄骨/ｽﾘｰﾌﾞ廻り耐火被覆補助剤(材)</v>
      </c>
      <c r="V175" t="str" cm="1">
        <f t="array" ref="V175">IFERROR(INDEX(D:D,MATCH(ROW(173:173),J:J,0),1),"")</f>
        <v>233131　鉄骨/ｽﾘｰﾌﾞ廻り耐火被覆補助剤(材)</v>
      </c>
    </row>
    <row r="176" spans="4:22" x14ac:dyDescent="0.4">
      <c r="D176" t="s">
        <v>295</v>
      </c>
      <c r="E176">
        <f>COUNTIF($D$3:D176,"*"&amp;$B$3&amp;"*")</f>
        <v>0</v>
      </c>
      <c r="F176">
        <f>COUNTIF($D$3:D176,"*"&amp;$B$4&amp;"*")</f>
        <v>0</v>
      </c>
      <c r="G176">
        <f>COUNTIF($D$3:D176,"*"&amp;$B$5&amp;"*")</f>
        <v>0</v>
      </c>
      <c r="H176">
        <f>COUNTIF($D$3:D176,"*"&amp;$B$6&amp;"*")</f>
        <v>174</v>
      </c>
      <c r="I176">
        <f>COUNTIF($D$3:D176,"*"&amp;$B$7&amp;"*")</f>
        <v>174</v>
      </c>
      <c r="J176">
        <f>COUNTIF($D$3:D176,"*"&amp;$B$8&amp;"*")</f>
        <v>174</v>
      </c>
      <c r="L176" t="str" cm="1">
        <f t="array" ref="L176">IFERROR(INDEX(D:D,MATCH(ROW(174:174),E:E,0),1),"")</f>
        <v/>
      </c>
      <c r="N176" t="str" cm="1">
        <f t="array" ref="N176">IFERROR(INDEX(D:D,MATCH(ROW(174:174),F:F,0),1),"")</f>
        <v/>
      </c>
      <c r="P176" t="str" cm="1">
        <f t="array" ref="P176">IFERROR(INDEX(D:D,MATCH(ROW(174:174),G:G,0),1),"")</f>
        <v/>
      </c>
      <c r="R176" t="str" cm="1">
        <f t="array" ref="R176">IFERROR(INDEX(D:D,MATCH(ROW(174:174),H:H,0),1),"")</f>
        <v>233134　鉄骨/ﾃﾞｯｷ床ｽﾘｰﾌﾞ補強工事</v>
      </c>
      <c r="T176" t="str" cm="1">
        <f t="array" ref="T176">IFERROR(INDEX(D:D,MATCH(ROW(174:174),I:I,0),1),"")</f>
        <v>233134　鉄骨/ﾃﾞｯｷ床ｽﾘｰﾌﾞ補強工事</v>
      </c>
      <c r="V176" t="str" cm="1">
        <f t="array" ref="V176">IFERROR(INDEX(D:D,MATCH(ROW(174:174),J:J,0),1),"")</f>
        <v>233134　鉄骨/ﾃﾞｯｷ床ｽﾘｰﾌﾞ補強工事</v>
      </c>
    </row>
    <row r="177" spans="4:22" x14ac:dyDescent="0.4">
      <c r="D177" t="s">
        <v>296</v>
      </c>
      <c r="E177">
        <f>COUNTIF($D$3:D177,"*"&amp;$B$3&amp;"*")</f>
        <v>0</v>
      </c>
      <c r="F177">
        <f>COUNTIF($D$3:D177,"*"&amp;$B$4&amp;"*")</f>
        <v>0</v>
      </c>
      <c r="G177">
        <f>COUNTIF($D$3:D177,"*"&amp;$B$5&amp;"*")</f>
        <v>0</v>
      </c>
      <c r="H177">
        <f>COUNTIF($D$3:D177,"*"&amp;$B$6&amp;"*")</f>
        <v>175</v>
      </c>
      <c r="I177">
        <f>COUNTIF($D$3:D177,"*"&amp;$B$7&amp;"*")</f>
        <v>175</v>
      </c>
      <c r="J177">
        <f>COUNTIF($D$3:D177,"*"&amp;$B$8&amp;"*")</f>
        <v>175</v>
      </c>
      <c r="L177" t="str" cm="1">
        <f t="array" ref="L177">IFERROR(INDEX(D:D,MATCH(ROW(175:175),E:E,0),1),"")</f>
        <v/>
      </c>
      <c r="N177" t="str" cm="1">
        <f t="array" ref="N177">IFERROR(INDEX(D:D,MATCH(ROW(175:175),F:F,0),1),"")</f>
        <v/>
      </c>
      <c r="P177" t="str" cm="1">
        <f t="array" ref="P177">IFERROR(INDEX(D:D,MATCH(ROW(175:175),G:G,0),1),"")</f>
        <v/>
      </c>
      <c r="R177" t="str" cm="1">
        <f t="array" ref="R177">IFERROR(INDEX(D:D,MATCH(ROW(175:175),H:H,0),1),"")</f>
        <v>233137　鉄骨/ﾃﾞｯｷ床ｽﾘｰﾌﾞ補強(材)</v>
      </c>
      <c r="T177" t="str" cm="1">
        <f t="array" ref="T177">IFERROR(INDEX(D:D,MATCH(ROW(175:175),I:I,0),1),"")</f>
        <v>233137　鉄骨/ﾃﾞｯｷ床ｽﾘｰﾌﾞ補強(材)</v>
      </c>
      <c r="V177" t="str" cm="1">
        <f t="array" ref="V177">IFERROR(INDEX(D:D,MATCH(ROW(175:175),J:J,0),1),"")</f>
        <v>233137　鉄骨/ﾃﾞｯｷ床ｽﾘｰﾌﾞ補強(材)</v>
      </c>
    </row>
    <row r="178" spans="4:22" x14ac:dyDescent="0.4">
      <c r="D178" t="s">
        <v>297</v>
      </c>
      <c r="E178">
        <f>COUNTIF($D$3:D178,"*"&amp;$B$3&amp;"*")</f>
        <v>0</v>
      </c>
      <c r="F178">
        <f>COUNTIF($D$3:D178,"*"&amp;$B$4&amp;"*")</f>
        <v>0</v>
      </c>
      <c r="G178">
        <f>COUNTIF($D$3:D178,"*"&amp;$B$5&amp;"*")</f>
        <v>0</v>
      </c>
      <c r="H178">
        <f>COUNTIF($D$3:D178,"*"&amp;$B$6&amp;"*")</f>
        <v>176</v>
      </c>
      <c r="I178">
        <f>COUNTIF($D$3:D178,"*"&amp;$B$7&amp;"*")</f>
        <v>176</v>
      </c>
      <c r="J178">
        <f>COUNTIF($D$3:D178,"*"&amp;$B$8&amp;"*")</f>
        <v>176</v>
      </c>
      <c r="L178" t="str" cm="1">
        <f t="array" ref="L178">IFERROR(INDEX(D:D,MATCH(ROW(176:176),E:E,0),1),"")</f>
        <v/>
      </c>
      <c r="N178" t="str" cm="1">
        <f t="array" ref="N178">IFERROR(INDEX(D:D,MATCH(ROW(176:176),F:F,0),1),"")</f>
        <v/>
      </c>
      <c r="P178" t="str" cm="1">
        <f t="array" ref="P178">IFERROR(INDEX(D:D,MATCH(ROW(176:176),G:G,0),1),"")</f>
        <v/>
      </c>
      <c r="R178" t="str" cm="1">
        <f t="array" ref="R178">IFERROR(INDEX(D:D,MATCH(ROW(176:176),H:H,0),1),"")</f>
        <v>233140　鉄骨/超音波試験</v>
      </c>
      <c r="T178" t="str" cm="1">
        <f t="array" ref="T178">IFERROR(INDEX(D:D,MATCH(ROW(176:176),I:I,0),1),"")</f>
        <v>233140　鉄骨/超音波試験</v>
      </c>
      <c r="V178" t="str" cm="1">
        <f t="array" ref="V178">IFERROR(INDEX(D:D,MATCH(ROW(176:176),J:J,0),1),"")</f>
        <v>233140　鉄骨/超音波試験</v>
      </c>
    </row>
    <row r="179" spans="4:22" x14ac:dyDescent="0.4">
      <c r="D179" t="s">
        <v>298</v>
      </c>
      <c r="E179">
        <f>COUNTIF($D$3:D179,"*"&amp;$B$3&amp;"*")</f>
        <v>0</v>
      </c>
      <c r="F179">
        <f>COUNTIF($D$3:D179,"*"&amp;$B$4&amp;"*")</f>
        <v>0</v>
      </c>
      <c r="G179">
        <f>COUNTIF($D$3:D179,"*"&amp;$B$5&amp;"*")</f>
        <v>0</v>
      </c>
      <c r="H179">
        <f>COUNTIF($D$3:D179,"*"&amp;$B$6&amp;"*")</f>
        <v>177</v>
      </c>
      <c r="I179">
        <f>COUNTIF($D$3:D179,"*"&amp;$B$7&amp;"*")</f>
        <v>177</v>
      </c>
      <c r="J179">
        <f>COUNTIF($D$3:D179,"*"&amp;$B$8&amp;"*")</f>
        <v>177</v>
      </c>
      <c r="L179" t="str" cm="1">
        <f t="array" ref="L179">IFERROR(INDEX(D:D,MATCH(ROW(177:177),E:E,0),1),"")</f>
        <v/>
      </c>
      <c r="N179" t="str" cm="1">
        <f t="array" ref="N179">IFERROR(INDEX(D:D,MATCH(ROW(177:177),F:F,0),1),"")</f>
        <v/>
      </c>
      <c r="P179" t="str" cm="1">
        <f t="array" ref="P179">IFERROR(INDEX(D:D,MATCH(ROW(177:177),G:G,0),1),"")</f>
        <v/>
      </c>
      <c r="R179" t="str" cm="1">
        <f t="array" ref="R179">IFERROR(INDEX(D:D,MATCH(ROW(177:177),H:H,0),1),"")</f>
        <v>233143　鉄骨/耐火間仕切り先行下地工事</v>
      </c>
      <c r="T179" t="str" cm="1">
        <f t="array" ref="T179">IFERROR(INDEX(D:D,MATCH(ROW(177:177),I:I,0),1),"")</f>
        <v>233143　鉄骨/耐火間仕切り先行下地工事</v>
      </c>
      <c r="V179" t="str" cm="1">
        <f t="array" ref="V179">IFERROR(INDEX(D:D,MATCH(ROW(177:177),J:J,0),1),"")</f>
        <v>233143　鉄骨/耐火間仕切り先行下地工事</v>
      </c>
    </row>
    <row r="180" spans="4:22" x14ac:dyDescent="0.4">
      <c r="D180" t="s">
        <v>299</v>
      </c>
      <c r="E180">
        <f>COUNTIF($D$3:D180,"*"&amp;$B$3&amp;"*")</f>
        <v>0</v>
      </c>
      <c r="F180">
        <f>COUNTIF($D$3:D180,"*"&amp;$B$4&amp;"*")</f>
        <v>0</v>
      </c>
      <c r="G180">
        <f>COUNTIF($D$3:D180,"*"&amp;$B$5&amp;"*")</f>
        <v>0</v>
      </c>
      <c r="H180">
        <f>COUNTIF($D$3:D180,"*"&amp;$B$6&amp;"*")</f>
        <v>178</v>
      </c>
      <c r="I180">
        <f>COUNTIF($D$3:D180,"*"&amp;$B$7&amp;"*")</f>
        <v>178</v>
      </c>
      <c r="J180">
        <f>COUNTIF($D$3:D180,"*"&amp;$B$8&amp;"*")</f>
        <v>178</v>
      </c>
      <c r="L180" t="str" cm="1">
        <f t="array" ref="L180">IFERROR(INDEX(D:D,MATCH(ROW(178:178),E:E,0),1),"")</f>
        <v/>
      </c>
      <c r="N180" t="str" cm="1">
        <f t="array" ref="N180">IFERROR(INDEX(D:D,MATCH(ROW(178:178),F:F,0),1),"")</f>
        <v/>
      </c>
      <c r="P180" t="str" cm="1">
        <f t="array" ref="P180">IFERROR(INDEX(D:D,MATCH(ROW(178:178),G:G,0),1),"")</f>
        <v/>
      </c>
      <c r="R180" t="str" cm="1">
        <f t="array" ref="R180">IFERROR(INDEX(D:D,MATCH(ROW(178:178),H:H,0),1),"")</f>
        <v>233146　鉄骨/ALC補強下地工事</v>
      </c>
      <c r="T180" t="str" cm="1">
        <f t="array" ref="T180">IFERROR(INDEX(D:D,MATCH(ROW(178:178),I:I,0),1),"")</f>
        <v>233146　鉄骨/ALC補強下地工事</v>
      </c>
      <c r="V180" t="str" cm="1">
        <f t="array" ref="V180">IFERROR(INDEX(D:D,MATCH(ROW(178:178),J:J,0),1),"")</f>
        <v>233146　鉄骨/ALC補強下地工事</v>
      </c>
    </row>
    <row r="181" spans="4:22" x14ac:dyDescent="0.4">
      <c r="D181" t="s">
        <v>300</v>
      </c>
      <c r="E181">
        <f>COUNTIF($D$3:D181,"*"&amp;$B$3&amp;"*")</f>
        <v>0</v>
      </c>
      <c r="F181">
        <f>COUNTIF($D$3:D181,"*"&amp;$B$4&amp;"*")</f>
        <v>0</v>
      </c>
      <c r="G181">
        <f>COUNTIF($D$3:D181,"*"&amp;$B$5&amp;"*")</f>
        <v>0</v>
      </c>
      <c r="H181">
        <f>COUNTIF($D$3:D181,"*"&amp;$B$6&amp;"*")</f>
        <v>179</v>
      </c>
      <c r="I181">
        <f>COUNTIF($D$3:D181,"*"&amp;$B$7&amp;"*")</f>
        <v>179</v>
      </c>
      <c r="J181">
        <f>COUNTIF($D$3:D181,"*"&amp;$B$8&amp;"*")</f>
        <v>179</v>
      </c>
      <c r="L181" t="str" cm="1">
        <f t="array" ref="L181">IFERROR(INDEX(D:D,MATCH(ROW(179:179),E:E,0),1),"")</f>
        <v/>
      </c>
      <c r="N181" t="str" cm="1">
        <f t="array" ref="N181">IFERROR(INDEX(D:D,MATCH(ROW(179:179),F:F,0),1),"")</f>
        <v/>
      </c>
      <c r="P181" t="str" cm="1">
        <f t="array" ref="P181">IFERROR(INDEX(D:D,MATCH(ROW(179:179),G:G,0),1),"")</f>
        <v/>
      </c>
      <c r="R181" t="str" cm="1">
        <f t="array" ref="R181">IFERROR(INDEX(D:D,MATCH(ROW(179:179),H:H,0),1),"")</f>
        <v>233149　鉄骨/ｻｯｼ取付用下地工事</v>
      </c>
      <c r="T181" t="str" cm="1">
        <f t="array" ref="T181">IFERROR(INDEX(D:D,MATCH(ROW(179:179),I:I,0),1),"")</f>
        <v>233149　鉄骨/ｻｯｼ取付用下地工事</v>
      </c>
      <c r="V181" t="str" cm="1">
        <f t="array" ref="V181">IFERROR(INDEX(D:D,MATCH(ROW(179:179),J:J,0),1),"")</f>
        <v>233149　鉄骨/ｻｯｼ取付用下地工事</v>
      </c>
    </row>
    <row r="182" spans="4:22" x14ac:dyDescent="0.4">
      <c r="D182" t="s">
        <v>301</v>
      </c>
      <c r="E182">
        <f>COUNTIF($D$3:D182,"*"&amp;$B$3&amp;"*")</f>
        <v>0</v>
      </c>
      <c r="F182">
        <f>COUNTIF($D$3:D182,"*"&amp;$B$4&amp;"*")</f>
        <v>0</v>
      </c>
      <c r="G182">
        <f>COUNTIF($D$3:D182,"*"&amp;$B$5&amp;"*")</f>
        <v>0</v>
      </c>
      <c r="H182">
        <f>COUNTIF($D$3:D182,"*"&amp;$B$6&amp;"*")</f>
        <v>180</v>
      </c>
      <c r="I182">
        <f>COUNTIF($D$3:D182,"*"&amp;$B$7&amp;"*")</f>
        <v>180</v>
      </c>
      <c r="J182">
        <f>COUNTIF($D$3:D182,"*"&amp;$B$8&amp;"*")</f>
        <v>180</v>
      </c>
      <c r="L182" t="str" cm="1">
        <f t="array" ref="L182">IFERROR(INDEX(D:D,MATCH(ROW(180:180),E:E,0),1),"")</f>
        <v/>
      </c>
      <c r="N182" t="str" cm="1">
        <f t="array" ref="N182">IFERROR(INDEX(D:D,MATCH(ROW(180:180),F:F,0),1),"")</f>
        <v/>
      </c>
      <c r="P182" t="str" cm="1">
        <f t="array" ref="P182">IFERROR(INDEX(D:D,MATCH(ROW(180:180),G:G,0),1),"")</f>
        <v/>
      </c>
      <c r="R182" t="str" cm="1">
        <f t="array" ref="R182">IFERROR(INDEX(D:D,MATCH(ROW(180:180),H:H,0),1),"")</f>
        <v>233152　鉄骨/EV廻り開口補強工事</v>
      </c>
      <c r="T182" t="str" cm="1">
        <f t="array" ref="T182">IFERROR(INDEX(D:D,MATCH(ROW(180:180),I:I,0),1),"")</f>
        <v>233152　鉄骨/EV廻り開口補強工事</v>
      </c>
      <c r="V182" t="str" cm="1">
        <f t="array" ref="V182">IFERROR(INDEX(D:D,MATCH(ROW(180:180),J:J,0),1),"")</f>
        <v>233152　鉄骨/EV廻り開口補強工事</v>
      </c>
    </row>
    <row r="183" spans="4:22" x14ac:dyDescent="0.4">
      <c r="D183" t="s">
        <v>302</v>
      </c>
      <c r="E183">
        <f>COUNTIF($D$3:D183,"*"&amp;$B$3&amp;"*")</f>
        <v>0</v>
      </c>
      <c r="F183">
        <f>COUNTIF($D$3:D183,"*"&amp;$B$4&amp;"*")</f>
        <v>0</v>
      </c>
      <c r="G183">
        <f>COUNTIF($D$3:D183,"*"&amp;$B$5&amp;"*")</f>
        <v>0</v>
      </c>
      <c r="H183">
        <f>COUNTIF($D$3:D183,"*"&amp;$B$6&amp;"*")</f>
        <v>181</v>
      </c>
      <c r="I183">
        <f>COUNTIF($D$3:D183,"*"&amp;$B$7&amp;"*")</f>
        <v>181</v>
      </c>
      <c r="J183">
        <f>COUNTIF($D$3:D183,"*"&amp;$B$8&amp;"*")</f>
        <v>181</v>
      </c>
      <c r="L183" t="str" cm="1">
        <f t="array" ref="L183">IFERROR(INDEX(D:D,MATCH(ROW(181:181),E:E,0),1),"")</f>
        <v/>
      </c>
      <c r="N183" t="str" cm="1">
        <f t="array" ref="N183">IFERROR(INDEX(D:D,MATCH(ROW(181:181),F:F,0),1),"")</f>
        <v/>
      </c>
      <c r="P183" t="str" cm="1">
        <f t="array" ref="P183">IFERROR(INDEX(D:D,MATCH(ROW(181:181),G:G,0),1),"")</f>
        <v/>
      </c>
      <c r="R183" t="str" cm="1">
        <f t="array" ref="R183">IFERROR(INDEX(D:D,MATCH(ROW(181:181),H:H,0),1),"")</f>
        <v>233155　鉄骨/ﾙｰﾌﾄﾞﾚﾝ取付工事</v>
      </c>
      <c r="T183" t="str" cm="1">
        <f t="array" ref="T183">IFERROR(INDEX(D:D,MATCH(ROW(181:181),I:I,0),1),"")</f>
        <v>233155　鉄骨/ﾙｰﾌﾄﾞﾚﾝ取付工事</v>
      </c>
      <c r="V183" t="str" cm="1">
        <f t="array" ref="V183">IFERROR(INDEX(D:D,MATCH(ROW(181:181),J:J,0),1),"")</f>
        <v>233155　鉄骨/ﾙｰﾌﾄﾞﾚﾝ取付工事</v>
      </c>
    </row>
    <row r="184" spans="4:22" x14ac:dyDescent="0.4">
      <c r="D184" t="s">
        <v>303</v>
      </c>
      <c r="E184">
        <f>COUNTIF($D$3:D184,"*"&amp;$B$3&amp;"*")</f>
        <v>0</v>
      </c>
      <c r="F184">
        <f>COUNTIF($D$3:D184,"*"&amp;$B$4&amp;"*")</f>
        <v>0</v>
      </c>
      <c r="G184">
        <f>COUNTIF($D$3:D184,"*"&amp;$B$5&amp;"*")</f>
        <v>0</v>
      </c>
      <c r="H184">
        <f>COUNTIF($D$3:D184,"*"&amp;$B$6&amp;"*")</f>
        <v>182</v>
      </c>
      <c r="I184">
        <f>COUNTIF($D$3:D184,"*"&amp;$B$7&amp;"*")</f>
        <v>182</v>
      </c>
      <c r="J184">
        <f>COUNTIF($D$3:D184,"*"&amp;$B$8&amp;"*")</f>
        <v>182</v>
      </c>
      <c r="L184" t="str" cm="1">
        <f t="array" ref="L184">IFERROR(INDEX(D:D,MATCH(ROW(182:182),E:E,0),1),"")</f>
        <v/>
      </c>
      <c r="N184" t="str" cm="1">
        <f t="array" ref="N184">IFERROR(INDEX(D:D,MATCH(ROW(182:182),F:F,0),1),"")</f>
        <v/>
      </c>
      <c r="P184" t="str" cm="1">
        <f t="array" ref="P184">IFERROR(INDEX(D:D,MATCH(ROW(182:182),G:G,0),1),"")</f>
        <v/>
      </c>
      <c r="R184" t="str" cm="1">
        <f t="array" ref="R184">IFERROR(INDEX(D:D,MATCH(ROW(182:182),H:H,0),1),"")</f>
        <v>233158　鉄骨/耐火被覆工事</v>
      </c>
      <c r="T184" t="str" cm="1">
        <f t="array" ref="T184">IFERROR(INDEX(D:D,MATCH(ROW(182:182),I:I,0),1),"")</f>
        <v>233158　鉄骨/耐火被覆工事</v>
      </c>
      <c r="V184" t="str" cm="1">
        <f t="array" ref="V184">IFERROR(INDEX(D:D,MATCH(ROW(182:182),J:J,0),1),"")</f>
        <v>233158　鉄骨/耐火被覆工事</v>
      </c>
    </row>
    <row r="185" spans="4:22" x14ac:dyDescent="0.4">
      <c r="D185" t="s">
        <v>304</v>
      </c>
      <c r="E185">
        <f>COUNTIF($D$3:D185,"*"&amp;$B$3&amp;"*")</f>
        <v>0</v>
      </c>
      <c r="F185">
        <f>COUNTIF($D$3:D185,"*"&amp;$B$4&amp;"*")</f>
        <v>0</v>
      </c>
      <c r="G185">
        <f>COUNTIF($D$3:D185,"*"&amp;$B$5&amp;"*")</f>
        <v>0</v>
      </c>
      <c r="H185">
        <f>COUNTIF($D$3:D185,"*"&amp;$B$6&amp;"*")</f>
        <v>183</v>
      </c>
      <c r="I185">
        <f>COUNTIF($D$3:D185,"*"&amp;$B$7&amp;"*")</f>
        <v>183</v>
      </c>
      <c r="J185">
        <f>COUNTIF($D$3:D185,"*"&amp;$B$8&amp;"*")</f>
        <v>183</v>
      </c>
      <c r="L185" t="str" cm="1">
        <f t="array" ref="L185">IFERROR(INDEX(D:D,MATCH(ROW(183:183),E:E,0),1),"")</f>
        <v/>
      </c>
      <c r="N185" t="str" cm="1">
        <f t="array" ref="N185">IFERROR(INDEX(D:D,MATCH(ROW(183:183),F:F,0),1),"")</f>
        <v/>
      </c>
      <c r="P185" t="str" cm="1">
        <f t="array" ref="P185">IFERROR(INDEX(D:D,MATCH(ROW(183:183),G:G,0),1),"")</f>
        <v/>
      </c>
      <c r="R185" t="str" cm="1">
        <f t="array" ref="R185">IFERROR(INDEX(D:D,MATCH(ROW(183:183),H:H,0),1),"")</f>
        <v>233195　鉄骨/その他工事</v>
      </c>
      <c r="T185" t="str" cm="1">
        <f t="array" ref="T185">IFERROR(INDEX(D:D,MATCH(ROW(183:183),I:I,0),1),"")</f>
        <v>233195　鉄骨/その他工事</v>
      </c>
      <c r="V185" t="str" cm="1">
        <f t="array" ref="V185">IFERROR(INDEX(D:D,MATCH(ROW(183:183),J:J,0),1),"")</f>
        <v>233195　鉄骨/その他工事</v>
      </c>
    </row>
    <row r="186" spans="4:22" x14ac:dyDescent="0.4">
      <c r="D186" t="s">
        <v>305</v>
      </c>
      <c r="E186">
        <f>COUNTIF($D$3:D186,"*"&amp;$B$3&amp;"*")</f>
        <v>0</v>
      </c>
      <c r="F186">
        <f>COUNTIF($D$3:D186,"*"&amp;$B$4&amp;"*")</f>
        <v>0</v>
      </c>
      <c r="G186">
        <f>COUNTIF($D$3:D186,"*"&amp;$B$5&amp;"*")</f>
        <v>0</v>
      </c>
      <c r="H186">
        <f>COUNTIF($D$3:D186,"*"&amp;$B$6&amp;"*")</f>
        <v>184</v>
      </c>
      <c r="I186">
        <f>COUNTIF($D$3:D186,"*"&amp;$B$7&amp;"*")</f>
        <v>184</v>
      </c>
      <c r="J186">
        <f>COUNTIF($D$3:D186,"*"&amp;$B$8&amp;"*")</f>
        <v>184</v>
      </c>
      <c r="L186" t="str" cm="1">
        <f t="array" ref="L186">IFERROR(INDEX(D:D,MATCH(ROW(184:184),E:E,0),1),"")</f>
        <v/>
      </c>
      <c r="N186" t="str" cm="1">
        <f t="array" ref="N186">IFERROR(INDEX(D:D,MATCH(ROW(184:184),F:F,0),1),"")</f>
        <v/>
      </c>
      <c r="P186" t="str" cm="1">
        <f t="array" ref="P186">IFERROR(INDEX(D:D,MATCH(ROW(184:184),G:G,0),1),"")</f>
        <v/>
      </c>
      <c r="R186" t="str" cm="1">
        <f t="array" ref="R186">IFERROR(INDEX(D:D,MATCH(ROW(184:184),H:H,0),1),"")</f>
        <v>233197　鉄骨/その他(材)</v>
      </c>
      <c r="T186" t="str" cm="1">
        <f t="array" ref="T186">IFERROR(INDEX(D:D,MATCH(ROW(184:184),I:I,0),1),"")</f>
        <v>233197　鉄骨/その他(材)</v>
      </c>
      <c r="V186" t="str" cm="1">
        <f t="array" ref="V186">IFERROR(INDEX(D:D,MATCH(ROW(184:184),J:J,0),1),"")</f>
        <v>233197　鉄骨/その他(材)</v>
      </c>
    </row>
    <row r="187" spans="4:22" x14ac:dyDescent="0.4">
      <c r="D187" t="s">
        <v>306</v>
      </c>
      <c r="E187">
        <f>COUNTIF($D$3:D187,"*"&amp;$B$3&amp;"*")</f>
        <v>0</v>
      </c>
      <c r="F187">
        <f>COUNTIF($D$3:D187,"*"&amp;$B$4&amp;"*")</f>
        <v>0</v>
      </c>
      <c r="G187">
        <f>COUNTIF($D$3:D187,"*"&amp;$B$5&amp;"*")</f>
        <v>0</v>
      </c>
      <c r="H187">
        <f>COUNTIF($D$3:D187,"*"&amp;$B$6&amp;"*")</f>
        <v>185</v>
      </c>
      <c r="I187">
        <f>COUNTIF($D$3:D187,"*"&amp;$B$7&amp;"*")</f>
        <v>185</v>
      </c>
      <c r="J187">
        <f>COUNTIF($D$3:D187,"*"&amp;$B$8&amp;"*")</f>
        <v>185</v>
      </c>
      <c r="L187" t="str" cm="1">
        <f t="array" ref="L187">IFERROR(INDEX(D:D,MATCH(ROW(185:185),E:E,0),1),"")</f>
        <v/>
      </c>
      <c r="N187" t="str" cm="1">
        <f t="array" ref="N187">IFERROR(INDEX(D:D,MATCH(ROW(185:185),F:F,0),1),"")</f>
        <v/>
      </c>
      <c r="P187" t="str" cm="1">
        <f t="array" ref="P187">IFERROR(INDEX(D:D,MATCH(ROW(185:185),G:G,0),1),"")</f>
        <v/>
      </c>
      <c r="R187" t="str" cm="1">
        <f t="array" ref="R187">IFERROR(INDEX(D:D,MATCH(ROW(185:185),H:H,0),1),"")</f>
        <v>233413　組積/ALC工事</v>
      </c>
      <c r="T187" t="str" cm="1">
        <f t="array" ref="T187">IFERROR(INDEX(D:D,MATCH(ROW(185:185),I:I,0),1),"")</f>
        <v>233413　組積/ALC工事</v>
      </c>
      <c r="V187" t="str" cm="1">
        <f t="array" ref="V187">IFERROR(INDEX(D:D,MATCH(ROW(185:185),J:J,0),1),"")</f>
        <v>233413　組積/ALC工事</v>
      </c>
    </row>
    <row r="188" spans="4:22" x14ac:dyDescent="0.4">
      <c r="D188" t="s">
        <v>307</v>
      </c>
      <c r="E188">
        <f>COUNTIF($D$3:D188,"*"&amp;$B$3&amp;"*")</f>
        <v>0</v>
      </c>
      <c r="F188">
        <f>COUNTIF($D$3:D188,"*"&amp;$B$4&amp;"*")</f>
        <v>0</v>
      </c>
      <c r="G188">
        <f>COUNTIF($D$3:D188,"*"&amp;$B$5&amp;"*")</f>
        <v>0</v>
      </c>
      <c r="H188">
        <f>COUNTIF($D$3:D188,"*"&amp;$B$6&amp;"*")</f>
        <v>186</v>
      </c>
      <c r="I188">
        <f>COUNTIF($D$3:D188,"*"&amp;$B$7&amp;"*")</f>
        <v>186</v>
      </c>
      <c r="J188">
        <f>COUNTIF($D$3:D188,"*"&amp;$B$8&amp;"*")</f>
        <v>186</v>
      </c>
      <c r="L188" t="str" cm="1">
        <f t="array" ref="L188">IFERROR(INDEX(D:D,MATCH(ROW(186:186),E:E,0),1),"")</f>
        <v/>
      </c>
      <c r="N188" t="str" cm="1">
        <f t="array" ref="N188">IFERROR(INDEX(D:D,MATCH(ROW(186:186),F:F,0),1),"")</f>
        <v/>
      </c>
      <c r="P188" t="str" cm="1">
        <f t="array" ref="P188">IFERROR(INDEX(D:D,MATCH(ROW(186:186),G:G,0),1),"")</f>
        <v/>
      </c>
      <c r="R188" t="str" cm="1">
        <f t="array" ref="R188">IFERROR(INDEX(D:D,MATCH(ROW(186:186),H:H,0),1),"")</f>
        <v>233416　組積/押出成形ｾﾒﾝﾄ板(材)</v>
      </c>
      <c r="T188" t="str" cm="1">
        <f t="array" ref="T188">IFERROR(INDEX(D:D,MATCH(ROW(186:186),I:I,0),1),"")</f>
        <v>233416　組積/押出成形ｾﾒﾝﾄ板(材)</v>
      </c>
      <c r="V188" t="str" cm="1">
        <f t="array" ref="V188">IFERROR(INDEX(D:D,MATCH(ROW(186:186),J:J,0),1),"")</f>
        <v>233416　組積/押出成形ｾﾒﾝﾄ板(材)</v>
      </c>
    </row>
    <row r="189" spans="4:22" x14ac:dyDescent="0.4">
      <c r="D189" t="s">
        <v>308</v>
      </c>
      <c r="E189">
        <f>COUNTIF($D$3:D189,"*"&amp;$B$3&amp;"*")</f>
        <v>0</v>
      </c>
      <c r="F189">
        <f>COUNTIF($D$3:D189,"*"&amp;$B$4&amp;"*")</f>
        <v>0</v>
      </c>
      <c r="G189">
        <f>COUNTIF($D$3:D189,"*"&amp;$B$5&amp;"*")</f>
        <v>0</v>
      </c>
      <c r="H189">
        <f>COUNTIF($D$3:D189,"*"&amp;$B$6&amp;"*")</f>
        <v>187</v>
      </c>
      <c r="I189">
        <f>COUNTIF($D$3:D189,"*"&amp;$B$7&amp;"*")</f>
        <v>187</v>
      </c>
      <c r="J189">
        <f>COUNTIF($D$3:D189,"*"&amp;$B$8&amp;"*")</f>
        <v>187</v>
      </c>
      <c r="L189" t="str" cm="1">
        <f t="array" ref="L189">IFERROR(INDEX(D:D,MATCH(ROW(187:187),E:E,0),1),"")</f>
        <v/>
      </c>
      <c r="N189" t="str" cm="1">
        <f t="array" ref="N189">IFERROR(INDEX(D:D,MATCH(ROW(187:187),F:F,0),1),"")</f>
        <v/>
      </c>
      <c r="P189" t="str" cm="1">
        <f t="array" ref="P189">IFERROR(INDEX(D:D,MATCH(ROW(187:187),G:G,0),1),"")</f>
        <v/>
      </c>
      <c r="R189" t="str" cm="1">
        <f t="array" ref="R189">IFERROR(INDEX(D:D,MATCH(ROW(187:187),H:H,0),1),"")</f>
        <v>233419　組積/CB工事</v>
      </c>
      <c r="T189" t="str" cm="1">
        <f t="array" ref="T189">IFERROR(INDEX(D:D,MATCH(ROW(187:187),I:I,0),1),"")</f>
        <v>233419　組積/CB工事</v>
      </c>
      <c r="V189" t="str" cm="1">
        <f t="array" ref="V189">IFERROR(INDEX(D:D,MATCH(ROW(187:187),J:J,0),1),"")</f>
        <v>233419　組積/CB工事</v>
      </c>
    </row>
    <row r="190" spans="4:22" x14ac:dyDescent="0.4">
      <c r="D190" t="s">
        <v>309</v>
      </c>
      <c r="E190">
        <f>COUNTIF($D$3:D190,"*"&amp;$B$3&amp;"*")</f>
        <v>0</v>
      </c>
      <c r="F190">
        <f>COUNTIF($D$3:D190,"*"&amp;$B$4&amp;"*")</f>
        <v>0</v>
      </c>
      <c r="G190">
        <f>COUNTIF($D$3:D190,"*"&amp;$B$5&amp;"*")</f>
        <v>0</v>
      </c>
      <c r="H190">
        <f>COUNTIF($D$3:D190,"*"&amp;$B$6&amp;"*")</f>
        <v>188</v>
      </c>
      <c r="I190">
        <f>COUNTIF($D$3:D190,"*"&amp;$B$7&amp;"*")</f>
        <v>188</v>
      </c>
      <c r="J190">
        <f>COUNTIF($D$3:D190,"*"&amp;$B$8&amp;"*")</f>
        <v>188</v>
      </c>
      <c r="L190" t="str" cm="1">
        <f t="array" ref="L190">IFERROR(INDEX(D:D,MATCH(ROW(188:188),E:E,0),1),"")</f>
        <v/>
      </c>
      <c r="N190" t="str" cm="1">
        <f t="array" ref="N190">IFERROR(INDEX(D:D,MATCH(ROW(188:188),F:F,0),1),"")</f>
        <v/>
      </c>
      <c r="P190" t="str" cm="1">
        <f t="array" ref="P190">IFERROR(INDEX(D:D,MATCH(ROW(188:188),G:G,0),1),"")</f>
        <v/>
      </c>
      <c r="R190" t="str" cm="1">
        <f t="array" ref="R190">IFERROR(INDEX(D:D,MATCH(ROW(188:188),H:H,0),1),"")</f>
        <v>233495　組積/その他工事</v>
      </c>
      <c r="T190" t="str" cm="1">
        <f t="array" ref="T190">IFERROR(INDEX(D:D,MATCH(ROW(188:188),I:I,0),1),"")</f>
        <v>233495　組積/その他工事</v>
      </c>
      <c r="V190" t="str" cm="1">
        <f t="array" ref="V190">IFERROR(INDEX(D:D,MATCH(ROW(188:188),J:J,0),1),"")</f>
        <v>233495　組積/その他工事</v>
      </c>
    </row>
    <row r="191" spans="4:22" x14ac:dyDescent="0.4">
      <c r="D191" t="s">
        <v>310</v>
      </c>
      <c r="E191">
        <f>COUNTIF($D$3:D191,"*"&amp;$B$3&amp;"*")</f>
        <v>0</v>
      </c>
      <c r="F191">
        <f>COUNTIF($D$3:D191,"*"&amp;$B$4&amp;"*")</f>
        <v>0</v>
      </c>
      <c r="G191">
        <f>COUNTIF($D$3:D191,"*"&amp;$B$5&amp;"*")</f>
        <v>0</v>
      </c>
      <c r="H191">
        <f>COUNTIF($D$3:D191,"*"&amp;$B$6&amp;"*")</f>
        <v>189</v>
      </c>
      <c r="I191">
        <f>COUNTIF($D$3:D191,"*"&amp;$B$7&amp;"*")</f>
        <v>189</v>
      </c>
      <c r="J191">
        <f>COUNTIF($D$3:D191,"*"&amp;$B$8&amp;"*")</f>
        <v>189</v>
      </c>
      <c r="L191" t="str" cm="1">
        <f t="array" ref="L191">IFERROR(INDEX(D:D,MATCH(ROW(189:189),E:E,0),1),"")</f>
        <v/>
      </c>
      <c r="N191" t="str" cm="1">
        <f t="array" ref="N191">IFERROR(INDEX(D:D,MATCH(ROW(189:189),F:F,0),1),"")</f>
        <v/>
      </c>
      <c r="P191" t="str" cm="1">
        <f t="array" ref="P191">IFERROR(INDEX(D:D,MATCH(ROW(189:189),G:G,0),1),"")</f>
        <v/>
      </c>
      <c r="R191" t="str" cm="1">
        <f t="array" ref="R191">IFERROR(INDEX(D:D,MATCH(ROW(189:189),H:H,0),1),"")</f>
        <v>233497　組積/その他(材)</v>
      </c>
      <c r="T191" t="str" cm="1">
        <f t="array" ref="T191">IFERROR(INDEX(D:D,MATCH(ROW(189:189),I:I,0),1),"")</f>
        <v>233497　組積/その他(材)</v>
      </c>
      <c r="V191" t="str" cm="1">
        <f t="array" ref="V191">IFERROR(INDEX(D:D,MATCH(ROW(189:189),J:J,0),1),"")</f>
        <v>233497　組積/その他(材)</v>
      </c>
    </row>
    <row r="192" spans="4:22" x14ac:dyDescent="0.4">
      <c r="D192" t="s">
        <v>311</v>
      </c>
      <c r="E192">
        <f>COUNTIF($D$3:D192,"*"&amp;$B$3&amp;"*")</f>
        <v>0</v>
      </c>
      <c r="F192">
        <f>COUNTIF($D$3:D192,"*"&amp;$B$4&amp;"*")</f>
        <v>0</v>
      </c>
      <c r="G192">
        <f>COUNTIF($D$3:D192,"*"&amp;$B$5&amp;"*")</f>
        <v>0</v>
      </c>
      <c r="H192">
        <f>COUNTIF($D$3:D192,"*"&amp;$B$6&amp;"*")</f>
        <v>190</v>
      </c>
      <c r="I192">
        <f>COUNTIF($D$3:D192,"*"&amp;$B$7&amp;"*")</f>
        <v>190</v>
      </c>
      <c r="J192">
        <f>COUNTIF($D$3:D192,"*"&amp;$B$8&amp;"*")</f>
        <v>190</v>
      </c>
      <c r="L192" t="str" cm="1">
        <f t="array" ref="L192">IFERROR(INDEX(D:D,MATCH(ROW(190:190),E:E,0),1),"")</f>
        <v/>
      </c>
      <c r="N192" t="str" cm="1">
        <f t="array" ref="N192">IFERROR(INDEX(D:D,MATCH(ROW(190:190),F:F,0),1),"")</f>
        <v/>
      </c>
      <c r="P192" t="str" cm="1">
        <f t="array" ref="P192">IFERROR(INDEX(D:D,MATCH(ROW(190:190),G:G,0),1),"")</f>
        <v/>
      </c>
      <c r="R192" t="str" cm="1">
        <f t="array" ref="R192">IFERROR(INDEX(D:D,MATCH(ROW(190:190),H:H,0),1),"")</f>
        <v>233713　防水工事</v>
      </c>
      <c r="T192" t="str" cm="1">
        <f t="array" ref="T192">IFERROR(INDEX(D:D,MATCH(ROW(190:190),I:I,0),1),"")</f>
        <v>233713　防水工事</v>
      </c>
      <c r="V192" t="str" cm="1">
        <f t="array" ref="V192">IFERROR(INDEX(D:D,MATCH(ROW(190:190),J:J,0),1),"")</f>
        <v>233713　防水工事</v>
      </c>
    </row>
    <row r="193" spans="4:22" x14ac:dyDescent="0.4">
      <c r="D193" t="s">
        <v>312</v>
      </c>
      <c r="E193">
        <f>COUNTIF($D$3:D193,"*"&amp;$B$3&amp;"*")</f>
        <v>0</v>
      </c>
      <c r="F193">
        <f>COUNTIF($D$3:D193,"*"&amp;$B$4&amp;"*")</f>
        <v>0</v>
      </c>
      <c r="G193">
        <f>COUNTIF($D$3:D193,"*"&amp;$B$5&amp;"*")</f>
        <v>0</v>
      </c>
      <c r="H193">
        <f>COUNTIF($D$3:D193,"*"&amp;$B$6&amp;"*")</f>
        <v>191</v>
      </c>
      <c r="I193">
        <f>COUNTIF($D$3:D193,"*"&amp;$B$7&amp;"*")</f>
        <v>191</v>
      </c>
      <c r="J193">
        <f>COUNTIF($D$3:D193,"*"&amp;$B$8&amp;"*")</f>
        <v>191</v>
      </c>
      <c r="L193" t="str" cm="1">
        <f t="array" ref="L193">IFERROR(INDEX(D:D,MATCH(ROW(191:191),E:E,0),1),"")</f>
        <v/>
      </c>
      <c r="N193" t="str" cm="1">
        <f t="array" ref="N193">IFERROR(INDEX(D:D,MATCH(ROW(191:191),F:F,0),1),"")</f>
        <v/>
      </c>
      <c r="P193" t="str" cm="1">
        <f t="array" ref="P193">IFERROR(INDEX(D:D,MATCH(ROW(191:191),G:G,0),1),"")</f>
        <v/>
      </c>
      <c r="R193" t="str" cm="1">
        <f t="array" ref="R193">IFERROR(INDEX(D:D,MATCH(ROW(191:191),H:H,0),1),"")</f>
        <v>233716　防水(材)</v>
      </c>
      <c r="T193" t="str" cm="1">
        <f t="array" ref="T193">IFERROR(INDEX(D:D,MATCH(ROW(191:191),I:I,0),1),"")</f>
        <v>233716　防水(材)</v>
      </c>
      <c r="V193" t="str" cm="1">
        <f t="array" ref="V193">IFERROR(INDEX(D:D,MATCH(ROW(191:191),J:J,0),1),"")</f>
        <v>233716　防水(材)</v>
      </c>
    </row>
    <row r="194" spans="4:22" x14ac:dyDescent="0.4">
      <c r="D194" t="s">
        <v>313</v>
      </c>
      <c r="E194">
        <f>COUNTIF($D$3:D194,"*"&amp;$B$3&amp;"*")</f>
        <v>0</v>
      </c>
      <c r="F194">
        <f>COUNTIF($D$3:D194,"*"&amp;$B$4&amp;"*")</f>
        <v>0</v>
      </c>
      <c r="G194">
        <f>COUNTIF($D$3:D194,"*"&amp;$B$5&amp;"*")</f>
        <v>0</v>
      </c>
      <c r="H194">
        <f>COUNTIF($D$3:D194,"*"&amp;$B$6&amp;"*")</f>
        <v>192</v>
      </c>
      <c r="I194">
        <f>COUNTIF($D$3:D194,"*"&amp;$B$7&amp;"*")</f>
        <v>192</v>
      </c>
      <c r="J194">
        <f>COUNTIF($D$3:D194,"*"&amp;$B$8&amp;"*")</f>
        <v>192</v>
      </c>
      <c r="L194" t="str" cm="1">
        <f t="array" ref="L194">IFERROR(INDEX(D:D,MATCH(ROW(192:192),E:E,0),1),"")</f>
        <v/>
      </c>
      <c r="N194" t="str" cm="1">
        <f t="array" ref="N194">IFERROR(INDEX(D:D,MATCH(ROW(192:192),F:F,0),1),"")</f>
        <v/>
      </c>
      <c r="P194" t="str" cm="1">
        <f t="array" ref="P194">IFERROR(INDEX(D:D,MATCH(ROW(192:192),G:G,0),1),"")</f>
        <v/>
      </c>
      <c r="R194" t="str" cm="1">
        <f t="array" ref="R194">IFERROR(INDEX(D:D,MATCH(ROW(192:192),H:H,0),1),"")</f>
        <v>233719　防水/基礎地中梁ｾﾊﾟ廻塗膜防水工事</v>
      </c>
      <c r="T194" t="str" cm="1">
        <f t="array" ref="T194">IFERROR(INDEX(D:D,MATCH(ROW(192:192),I:I,0),1),"")</f>
        <v>233719　防水/基礎地中梁ｾﾊﾟ廻塗膜防水工事</v>
      </c>
      <c r="V194" t="str" cm="1">
        <f t="array" ref="V194">IFERROR(INDEX(D:D,MATCH(ROW(192:192),J:J,0),1),"")</f>
        <v>233719　防水/基礎地中梁ｾﾊﾟ廻塗膜防水工事</v>
      </c>
    </row>
    <row r="195" spans="4:22" x14ac:dyDescent="0.4">
      <c r="D195" t="s">
        <v>314</v>
      </c>
      <c r="E195">
        <f>COUNTIF($D$3:D195,"*"&amp;$B$3&amp;"*")</f>
        <v>0</v>
      </c>
      <c r="F195">
        <f>COUNTIF($D$3:D195,"*"&amp;$B$4&amp;"*")</f>
        <v>0</v>
      </c>
      <c r="G195">
        <f>COUNTIF($D$3:D195,"*"&amp;$B$5&amp;"*")</f>
        <v>0</v>
      </c>
      <c r="H195">
        <f>COUNTIF($D$3:D195,"*"&amp;$B$6&amp;"*")</f>
        <v>193</v>
      </c>
      <c r="I195">
        <f>COUNTIF($D$3:D195,"*"&amp;$B$7&amp;"*")</f>
        <v>193</v>
      </c>
      <c r="J195">
        <f>COUNTIF($D$3:D195,"*"&amp;$B$8&amp;"*")</f>
        <v>193</v>
      </c>
      <c r="L195" t="str" cm="1">
        <f t="array" ref="L195">IFERROR(INDEX(D:D,MATCH(ROW(193:193),E:E,0),1),"")</f>
        <v/>
      </c>
      <c r="N195" t="str" cm="1">
        <f t="array" ref="N195">IFERROR(INDEX(D:D,MATCH(ROW(193:193),F:F,0),1),"")</f>
        <v/>
      </c>
      <c r="P195" t="str" cm="1">
        <f t="array" ref="P195">IFERROR(INDEX(D:D,MATCH(ROW(193:193),G:G,0),1),"")</f>
        <v/>
      </c>
      <c r="R195" t="str" cm="1">
        <f t="array" ref="R195">IFERROR(INDEX(D:D,MATCH(ROW(193:193),H:H,0),1),"")</f>
        <v>233722　防水/ｼｰﾘﾝｸﾞ工事</v>
      </c>
      <c r="T195" t="str" cm="1">
        <f t="array" ref="T195">IFERROR(INDEX(D:D,MATCH(ROW(193:193),I:I,0),1),"")</f>
        <v>233722　防水/ｼｰﾘﾝｸﾞ工事</v>
      </c>
      <c r="V195" t="str" cm="1">
        <f t="array" ref="V195">IFERROR(INDEX(D:D,MATCH(ROW(193:193),J:J,0),1),"")</f>
        <v>233722　防水/ｼｰﾘﾝｸﾞ工事</v>
      </c>
    </row>
    <row r="196" spans="4:22" x14ac:dyDescent="0.4">
      <c r="D196" t="s">
        <v>315</v>
      </c>
      <c r="E196">
        <f>COUNTIF($D$3:D196,"*"&amp;$B$3&amp;"*")</f>
        <v>0</v>
      </c>
      <c r="F196">
        <f>COUNTIF($D$3:D196,"*"&amp;$B$4&amp;"*")</f>
        <v>0</v>
      </c>
      <c r="G196">
        <f>COUNTIF($D$3:D196,"*"&amp;$B$5&amp;"*")</f>
        <v>0</v>
      </c>
      <c r="H196">
        <f>COUNTIF($D$3:D196,"*"&amp;$B$6&amp;"*")</f>
        <v>194</v>
      </c>
      <c r="I196">
        <f>COUNTIF($D$3:D196,"*"&amp;$B$7&amp;"*")</f>
        <v>194</v>
      </c>
      <c r="J196">
        <f>COUNTIF($D$3:D196,"*"&amp;$B$8&amp;"*")</f>
        <v>194</v>
      </c>
      <c r="L196" t="str" cm="1">
        <f t="array" ref="L196">IFERROR(INDEX(D:D,MATCH(ROW(194:194),E:E,0),1),"")</f>
        <v/>
      </c>
      <c r="N196" t="str" cm="1">
        <f t="array" ref="N196">IFERROR(INDEX(D:D,MATCH(ROW(194:194),F:F,0),1),"")</f>
        <v/>
      </c>
      <c r="P196" t="str" cm="1">
        <f t="array" ref="P196">IFERROR(INDEX(D:D,MATCH(ROW(194:194),G:G,0),1),"")</f>
        <v/>
      </c>
      <c r="R196" t="str" cm="1">
        <f t="array" ref="R196">IFERROR(INDEX(D:D,MATCH(ROW(194:194),H:H,0),1),"")</f>
        <v>233725　防水/荷揚げ開口塗膜防水工事</v>
      </c>
      <c r="T196" t="str" cm="1">
        <f t="array" ref="T196">IFERROR(INDEX(D:D,MATCH(ROW(194:194),I:I,0),1),"")</f>
        <v>233725　防水/荷揚げ開口塗膜防水工事</v>
      </c>
      <c r="V196" t="str" cm="1">
        <f t="array" ref="V196">IFERROR(INDEX(D:D,MATCH(ROW(194:194),J:J,0),1),"")</f>
        <v>233725　防水/荷揚げ開口塗膜防水工事</v>
      </c>
    </row>
    <row r="197" spans="4:22" x14ac:dyDescent="0.4">
      <c r="D197" t="s">
        <v>316</v>
      </c>
      <c r="E197">
        <f>COUNTIF($D$3:D197,"*"&amp;$B$3&amp;"*")</f>
        <v>0</v>
      </c>
      <c r="F197">
        <f>COUNTIF($D$3:D197,"*"&amp;$B$4&amp;"*")</f>
        <v>0</v>
      </c>
      <c r="G197">
        <f>COUNTIF($D$3:D197,"*"&amp;$B$5&amp;"*")</f>
        <v>0</v>
      </c>
      <c r="H197">
        <f>COUNTIF($D$3:D197,"*"&amp;$B$6&amp;"*")</f>
        <v>195</v>
      </c>
      <c r="I197">
        <f>COUNTIF($D$3:D197,"*"&amp;$B$7&amp;"*")</f>
        <v>195</v>
      </c>
      <c r="J197">
        <f>COUNTIF($D$3:D197,"*"&amp;$B$8&amp;"*")</f>
        <v>195</v>
      </c>
      <c r="L197" t="str" cm="1">
        <f t="array" ref="L197">IFERROR(INDEX(D:D,MATCH(ROW(195:195),E:E,0),1),"")</f>
        <v/>
      </c>
      <c r="N197" t="str" cm="1">
        <f t="array" ref="N197">IFERROR(INDEX(D:D,MATCH(ROW(195:195),F:F,0),1),"")</f>
        <v/>
      </c>
      <c r="P197" t="str" cm="1">
        <f t="array" ref="P197">IFERROR(INDEX(D:D,MATCH(ROW(195:195),G:G,0),1),"")</f>
        <v/>
      </c>
      <c r="R197" t="str" cm="1">
        <f t="array" ref="R197">IFERROR(INDEX(D:D,MATCH(ROW(195:195),H:H,0),1),"")</f>
        <v>233728　防水/住戸内隙間ｼｰﾙ工事</v>
      </c>
      <c r="T197" t="str" cm="1">
        <f t="array" ref="T197">IFERROR(INDEX(D:D,MATCH(ROW(195:195),I:I,0),1),"")</f>
        <v>233728　防水/住戸内隙間ｼｰﾙ工事</v>
      </c>
      <c r="V197" t="str" cm="1">
        <f t="array" ref="V197">IFERROR(INDEX(D:D,MATCH(ROW(195:195),J:J,0),1),"")</f>
        <v>233728　防水/住戸内隙間ｼｰﾙ工事</v>
      </c>
    </row>
    <row r="198" spans="4:22" x14ac:dyDescent="0.4">
      <c r="D198" t="s">
        <v>317</v>
      </c>
      <c r="E198">
        <f>COUNTIF($D$3:D198,"*"&amp;$B$3&amp;"*")</f>
        <v>0</v>
      </c>
      <c r="F198">
        <f>COUNTIF($D$3:D198,"*"&amp;$B$4&amp;"*")</f>
        <v>0</v>
      </c>
      <c r="G198">
        <f>COUNTIF($D$3:D198,"*"&amp;$B$5&amp;"*")</f>
        <v>0</v>
      </c>
      <c r="H198">
        <f>COUNTIF($D$3:D198,"*"&amp;$B$6&amp;"*")</f>
        <v>196</v>
      </c>
      <c r="I198">
        <f>COUNTIF($D$3:D198,"*"&amp;$B$7&amp;"*")</f>
        <v>196</v>
      </c>
      <c r="J198">
        <f>COUNTIF($D$3:D198,"*"&amp;$B$8&amp;"*")</f>
        <v>196</v>
      </c>
      <c r="L198" t="str" cm="1">
        <f t="array" ref="L198">IFERROR(INDEX(D:D,MATCH(ROW(196:196),E:E,0),1),"")</f>
        <v/>
      </c>
      <c r="N198" t="str" cm="1">
        <f t="array" ref="N198">IFERROR(INDEX(D:D,MATCH(ROW(196:196),F:F,0),1),"")</f>
        <v/>
      </c>
      <c r="P198" t="str" cm="1">
        <f t="array" ref="P198">IFERROR(INDEX(D:D,MATCH(ROW(196:196),G:G,0),1),"")</f>
        <v/>
      </c>
      <c r="R198" t="str" cm="1">
        <f t="array" ref="R198">IFERROR(INDEX(D:D,MATCH(ROW(196:196),H:H,0),1),"")</f>
        <v>233731　防水/外部大判ﾀｲﾙ石化粧目地ｼｰﾙ工事</v>
      </c>
      <c r="T198" t="str" cm="1">
        <f t="array" ref="T198">IFERROR(INDEX(D:D,MATCH(ROW(196:196),I:I,0),1),"")</f>
        <v>233731　防水/外部大判ﾀｲﾙ石化粧目地ｼｰﾙ工事</v>
      </c>
      <c r="V198" t="str" cm="1">
        <f t="array" ref="V198">IFERROR(INDEX(D:D,MATCH(ROW(196:196),J:J,0),1),"")</f>
        <v>233731　防水/外部大判ﾀｲﾙ石化粧目地ｼｰﾙ工事</v>
      </c>
    </row>
    <row r="199" spans="4:22" x14ac:dyDescent="0.4">
      <c r="D199" t="s">
        <v>318</v>
      </c>
      <c r="E199">
        <f>COUNTIF($D$3:D199,"*"&amp;$B$3&amp;"*")</f>
        <v>0</v>
      </c>
      <c r="F199">
        <f>COUNTIF($D$3:D199,"*"&amp;$B$4&amp;"*")</f>
        <v>0</v>
      </c>
      <c r="G199">
        <f>COUNTIF($D$3:D199,"*"&amp;$B$5&amp;"*")</f>
        <v>0</v>
      </c>
      <c r="H199">
        <f>COUNTIF($D$3:D199,"*"&amp;$B$6&amp;"*")</f>
        <v>197</v>
      </c>
      <c r="I199">
        <f>COUNTIF($D$3:D199,"*"&amp;$B$7&amp;"*")</f>
        <v>197</v>
      </c>
      <c r="J199">
        <f>COUNTIF($D$3:D199,"*"&amp;$B$8&amp;"*")</f>
        <v>197</v>
      </c>
      <c r="L199" t="str" cm="1">
        <f t="array" ref="L199">IFERROR(INDEX(D:D,MATCH(ROW(197:197),E:E,0),1),"")</f>
        <v/>
      </c>
      <c r="N199" t="str" cm="1">
        <f t="array" ref="N199">IFERROR(INDEX(D:D,MATCH(ROW(197:197),F:F,0),1),"")</f>
        <v/>
      </c>
      <c r="P199" t="str" cm="1">
        <f t="array" ref="P199">IFERROR(INDEX(D:D,MATCH(ROW(197:197),G:G,0),1),"")</f>
        <v/>
      </c>
      <c r="R199" t="str" cm="1">
        <f t="array" ref="R199">IFERROR(INDEX(D:D,MATCH(ROW(197:197),H:H,0),1),"")</f>
        <v>233795　防水/その他工事</v>
      </c>
      <c r="T199" t="str" cm="1">
        <f t="array" ref="T199">IFERROR(INDEX(D:D,MATCH(ROW(197:197),I:I,0),1),"")</f>
        <v>233795　防水/その他工事</v>
      </c>
      <c r="V199" t="str" cm="1">
        <f t="array" ref="V199">IFERROR(INDEX(D:D,MATCH(ROW(197:197),J:J,0),1),"")</f>
        <v>233795　防水/その他工事</v>
      </c>
    </row>
    <row r="200" spans="4:22" x14ac:dyDescent="0.4">
      <c r="D200" t="s">
        <v>319</v>
      </c>
      <c r="E200">
        <f>COUNTIF($D$3:D200,"*"&amp;$B$3&amp;"*")</f>
        <v>0</v>
      </c>
      <c r="F200">
        <f>COUNTIF($D$3:D200,"*"&amp;$B$4&amp;"*")</f>
        <v>0</v>
      </c>
      <c r="G200">
        <f>COUNTIF($D$3:D200,"*"&amp;$B$5&amp;"*")</f>
        <v>0</v>
      </c>
      <c r="H200">
        <f>COUNTIF($D$3:D200,"*"&amp;$B$6&amp;"*")</f>
        <v>198</v>
      </c>
      <c r="I200">
        <f>COUNTIF($D$3:D200,"*"&amp;$B$7&amp;"*")</f>
        <v>198</v>
      </c>
      <c r="J200">
        <f>COUNTIF($D$3:D200,"*"&amp;$B$8&amp;"*")</f>
        <v>198</v>
      </c>
      <c r="L200" t="str" cm="1">
        <f t="array" ref="L200">IFERROR(INDEX(D:D,MATCH(ROW(198:198),E:E,0),1),"")</f>
        <v/>
      </c>
      <c r="N200" t="str" cm="1">
        <f t="array" ref="N200">IFERROR(INDEX(D:D,MATCH(ROW(198:198),F:F,0),1),"")</f>
        <v/>
      </c>
      <c r="P200" t="str" cm="1">
        <f t="array" ref="P200">IFERROR(INDEX(D:D,MATCH(ROW(198:198),G:G,0),1),"")</f>
        <v/>
      </c>
      <c r="R200" t="str" cm="1">
        <f t="array" ref="R200">IFERROR(INDEX(D:D,MATCH(ROW(198:198),H:H,0),1),"")</f>
        <v>233797　防水/その他(材)</v>
      </c>
      <c r="T200" t="str" cm="1">
        <f t="array" ref="T200">IFERROR(INDEX(D:D,MATCH(ROW(198:198),I:I,0),1),"")</f>
        <v>233797　防水/その他(材)</v>
      </c>
      <c r="V200" t="str" cm="1">
        <f t="array" ref="V200">IFERROR(INDEX(D:D,MATCH(ROW(198:198),J:J,0),1),"")</f>
        <v>233797　防水/その他(材)</v>
      </c>
    </row>
    <row r="201" spans="4:22" x14ac:dyDescent="0.4">
      <c r="D201" t="s">
        <v>320</v>
      </c>
      <c r="E201">
        <f>COUNTIF($D$3:D201,"*"&amp;$B$3&amp;"*")</f>
        <v>0</v>
      </c>
      <c r="F201">
        <f>COUNTIF($D$3:D201,"*"&amp;$B$4&amp;"*")</f>
        <v>0</v>
      </c>
      <c r="G201">
        <f>COUNTIF($D$3:D201,"*"&amp;$B$5&amp;"*")</f>
        <v>0</v>
      </c>
      <c r="H201">
        <f>COUNTIF($D$3:D201,"*"&amp;$B$6&amp;"*")</f>
        <v>199</v>
      </c>
      <c r="I201">
        <f>COUNTIF($D$3:D201,"*"&amp;$B$7&amp;"*")</f>
        <v>199</v>
      </c>
      <c r="J201">
        <f>COUNTIF($D$3:D201,"*"&amp;$B$8&amp;"*")</f>
        <v>199</v>
      </c>
      <c r="L201" t="str" cm="1">
        <f t="array" ref="L201">IFERROR(INDEX(D:D,MATCH(ROW(199:199),E:E,0),1),"")</f>
        <v/>
      </c>
      <c r="N201" t="str" cm="1">
        <f t="array" ref="N201">IFERROR(INDEX(D:D,MATCH(ROW(199:199),F:F,0),1),"")</f>
        <v/>
      </c>
      <c r="P201" t="str" cm="1">
        <f t="array" ref="P201">IFERROR(INDEX(D:D,MATCH(ROW(199:199),G:G,0),1),"")</f>
        <v/>
      </c>
      <c r="R201" t="str" cm="1">
        <f t="array" ref="R201">IFERROR(INDEX(D:D,MATCH(ROW(199:199),H:H,0),1),"")</f>
        <v>234013　樋工事</v>
      </c>
      <c r="T201" t="str" cm="1">
        <f t="array" ref="T201">IFERROR(INDEX(D:D,MATCH(ROW(199:199),I:I,0),1),"")</f>
        <v>234013　樋工事</v>
      </c>
      <c r="V201" t="str" cm="1">
        <f t="array" ref="V201">IFERROR(INDEX(D:D,MATCH(ROW(199:199),J:J,0),1),"")</f>
        <v>234013　樋工事</v>
      </c>
    </row>
    <row r="202" spans="4:22" x14ac:dyDescent="0.4">
      <c r="D202" t="s">
        <v>321</v>
      </c>
      <c r="E202">
        <f>COUNTIF($D$3:D202,"*"&amp;$B$3&amp;"*")</f>
        <v>0</v>
      </c>
      <c r="F202">
        <f>COUNTIF($D$3:D202,"*"&amp;$B$4&amp;"*")</f>
        <v>0</v>
      </c>
      <c r="G202">
        <f>COUNTIF($D$3:D202,"*"&amp;$B$5&amp;"*")</f>
        <v>0</v>
      </c>
      <c r="H202">
        <f>COUNTIF($D$3:D202,"*"&amp;$B$6&amp;"*")</f>
        <v>200</v>
      </c>
      <c r="I202">
        <f>COUNTIF($D$3:D202,"*"&amp;$B$7&amp;"*")</f>
        <v>200</v>
      </c>
      <c r="J202">
        <f>COUNTIF($D$3:D202,"*"&amp;$B$8&amp;"*")</f>
        <v>200</v>
      </c>
      <c r="L202" t="str" cm="1">
        <f t="array" ref="L202">IFERROR(INDEX(D:D,MATCH(ROW(200:200),E:E,0),1),"")</f>
        <v/>
      </c>
      <c r="N202" t="str" cm="1">
        <f t="array" ref="N202">IFERROR(INDEX(D:D,MATCH(ROW(200:200),F:F,0),1),"")</f>
        <v/>
      </c>
      <c r="P202" t="str" cm="1">
        <f t="array" ref="P202">IFERROR(INDEX(D:D,MATCH(ROW(200:200),G:G,0),1),"")</f>
        <v/>
      </c>
      <c r="R202" t="str" cm="1">
        <f t="array" ref="R202">IFERROR(INDEX(D:D,MATCH(ROW(200:200),H:H,0),1),"")</f>
        <v>234016　樋工(材)</v>
      </c>
      <c r="T202" t="str" cm="1">
        <f t="array" ref="T202">IFERROR(INDEX(D:D,MATCH(ROW(200:200),I:I,0),1),"")</f>
        <v>234016　樋工(材)</v>
      </c>
      <c r="V202" t="str" cm="1">
        <f t="array" ref="V202">IFERROR(INDEX(D:D,MATCH(ROW(200:200),J:J,0),1),"")</f>
        <v>234016　樋工(材)</v>
      </c>
    </row>
    <row r="203" spans="4:22" x14ac:dyDescent="0.4">
      <c r="D203" t="s">
        <v>322</v>
      </c>
      <c r="E203">
        <f>COUNTIF($D$3:D203,"*"&amp;$B$3&amp;"*")</f>
        <v>0</v>
      </c>
      <c r="F203">
        <f>COUNTIF($D$3:D203,"*"&amp;$B$4&amp;"*")</f>
        <v>0</v>
      </c>
      <c r="G203">
        <f>COUNTIF($D$3:D203,"*"&amp;$B$5&amp;"*")</f>
        <v>0</v>
      </c>
      <c r="H203">
        <f>COUNTIF($D$3:D203,"*"&amp;$B$6&amp;"*")</f>
        <v>201</v>
      </c>
      <c r="I203">
        <f>COUNTIF($D$3:D203,"*"&amp;$B$7&amp;"*")</f>
        <v>201</v>
      </c>
      <c r="J203">
        <f>COUNTIF($D$3:D203,"*"&amp;$B$8&amp;"*")</f>
        <v>201</v>
      </c>
      <c r="L203" t="str" cm="1">
        <f t="array" ref="L203">IFERROR(INDEX(D:D,MATCH(ROW(201:201),E:E,0),1),"")</f>
        <v/>
      </c>
      <c r="N203" t="str" cm="1">
        <f t="array" ref="N203">IFERROR(INDEX(D:D,MATCH(ROW(201:201),F:F,0),1),"")</f>
        <v/>
      </c>
      <c r="P203" t="str" cm="1">
        <f t="array" ref="P203">IFERROR(INDEX(D:D,MATCH(ROW(201:201),G:G,0),1),"")</f>
        <v/>
      </c>
      <c r="R203" t="str" cm="1">
        <f t="array" ref="R203">IFERROR(INDEX(D:D,MATCH(ROW(201:201),H:H,0),1),"")</f>
        <v>234019　屋根工事</v>
      </c>
      <c r="T203" t="str" cm="1">
        <f t="array" ref="T203">IFERROR(INDEX(D:D,MATCH(ROW(201:201),I:I,0),1),"")</f>
        <v>234019　屋根工事</v>
      </c>
      <c r="V203" t="str" cm="1">
        <f t="array" ref="V203">IFERROR(INDEX(D:D,MATCH(ROW(201:201),J:J,0),1),"")</f>
        <v>234019　屋根工事</v>
      </c>
    </row>
    <row r="204" spans="4:22" x14ac:dyDescent="0.4">
      <c r="D204" t="s">
        <v>323</v>
      </c>
      <c r="E204">
        <f>COUNTIF($D$3:D204,"*"&amp;$B$3&amp;"*")</f>
        <v>0</v>
      </c>
      <c r="F204">
        <f>COUNTIF($D$3:D204,"*"&amp;$B$4&amp;"*")</f>
        <v>0</v>
      </c>
      <c r="G204">
        <f>COUNTIF($D$3:D204,"*"&amp;$B$5&amp;"*")</f>
        <v>0</v>
      </c>
      <c r="H204">
        <f>COUNTIF($D$3:D204,"*"&amp;$B$6&amp;"*")</f>
        <v>202</v>
      </c>
      <c r="I204">
        <f>COUNTIF($D$3:D204,"*"&amp;$B$7&amp;"*")</f>
        <v>202</v>
      </c>
      <c r="J204">
        <f>COUNTIF($D$3:D204,"*"&amp;$B$8&amp;"*")</f>
        <v>202</v>
      </c>
      <c r="L204" t="str" cm="1">
        <f t="array" ref="L204">IFERROR(INDEX(D:D,MATCH(ROW(202:202),E:E,0),1),"")</f>
        <v/>
      </c>
      <c r="N204" t="str" cm="1">
        <f t="array" ref="N204">IFERROR(INDEX(D:D,MATCH(ROW(202:202),F:F,0),1),"")</f>
        <v/>
      </c>
      <c r="P204" t="str" cm="1">
        <f t="array" ref="P204">IFERROR(INDEX(D:D,MATCH(ROW(202:202),G:G,0),1),"")</f>
        <v/>
      </c>
      <c r="R204" t="str" cm="1">
        <f t="array" ref="R204">IFERROR(INDEX(D:D,MATCH(ROW(202:202),H:H,0),1),"")</f>
        <v>234022　屋根(材)</v>
      </c>
      <c r="T204" t="str" cm="1">
        <f t="array" ref="T204">IFERROR(INDEX(D:D,MATCH(ROW(202:202),I:I,0),1),"")</f>
        <v>234022　屋根(材)</v>
      </c>
      <c r="V204" t="str" cm="1">
        <f t="array" ref="V204">IFERROR(INDEX(D:D,MATCH(ROW(202:202),J:J,0),1),"")</f>
        <v>234022　屋根(材)</v>
      </c>
    </row>
    <row r="205" spans="4:22" x14ac:dyDescent="0.4">
      <c r="D205" t="s">
        <v>324</v>
      </c>
      <c r="E205">
        <f>COUNTIF($D$3:D205,"*"&amp;$B$3&amp;"*")</f>
        <v>0</v>
      </c>
      <c r="F205">
        <f>COUNTIF($D$3:D205,"*"&amp;$B$4&amp;"*")</f>
        <v>0</v>
      </c>
      <c r="G205">
        <f>COUNTIF($D$3:D205,"*"&amp;$B$5&amp;"*")</f>
        <v>0</v>
      </c>
      <c r="H205">
        <f>COUNTIF($D$3:D205,"*"&amp;$B$6&amp;"*")</f>
        <v>203</v>
      </c>
      <c r="I205">
        <f>COUNTIF($D$3:D205,"*"&amp;$B$7&amp;"*")</f>
        <v>203</v>
      </c>
      <c r="J205">
        <f>COUNTIF($D$3:D205,"*"&amp;$B$8&amp;"*")</f>
        <v>203</v>
      </c>
      <c r="L205" t="str" cm="1">
        <f t="array" ref="L205">IFERROR(INDEX(D:D,MATCH(ROW(203:203),E:E,0),1),"")</f>
        <v/>
      </c>
      <c r="N205" t="str" cm="1">
        <f t="array" ref="N205">IFERROR(INDEX(D:D,MATCH(ROW(203:203),F:F,0),1),"")</f>
        <v/>
      </c>
      <c r="P205" t="str" cm="1">
        <f t="array" ref="P205">IFERROR(INDEX(D:D,MATCH(ROW(203:203),G:G,0),1),"")</f>
        <v/>
      </c>
      <c r="R205" t="str" cm="1">
        <f t="array" ref="R205">IFERROR(INDEX(D:D,MATCH(ROW(203:203),H:H,0),1),"")</f>
        <v>234095　屋根樋/その他工事</v>
      </c>
      <c r="T205" t="str" cm="1">
        <f t="array" ref="T205">IFERROR(INDEX(D:D,MATCH(ROW(203:203),I:I,0),1),"")</f>
        <v>234095　屋根樋/その他工事</v>
      </c>
      <c r="V205" t="str" cm="1">
        <f t="array" ref="V205">IFERROR(INDEX(D:D,MATCH(ROW(203:203),J:J,0),1),"")</f>
        <v>234095　屋根樋/その他工事</v>
      </c>
    </row>
    <row r="206" spans="4:22" x14ac:dyDescent="0.4">
      <c r="D206" t="s">
        <v>325</v>
      </c>
      <c r="E206">
        <f>COUNTIF($D$3:D206,"*"&amp;$B$3&amp;"*")</f>
        <v>0</v>
      </c>
      <c r="F206">
        <f>COUNTIF($D$3:D206,"*"&amp;$B$4&amp;"*")</f>
        <v>0</v>
      </c>
      <c r="G206">
        <f>COUNTIF($D$3:D206,"*"&amp;$B$5&amp;"*")</f>
        <v>0</v>
      </c>
      <c r="H206">
        <f>COUNTIF($D$3:D206,"*"&amp;$B$6&amp;"*")</f>
        <v>204</v>
      </c>
      <c r="I206">
        <f>COUNTIF($D$3:D206,"*"&amp;$B$7&amp;"*")</f>
        <v>204</v>
      </c>
      <c r="J206">
        <f>COUNTIF($D$3:D206,"*"&amp;$B$8&amp;"*")</f>
        <v>204</v>
      </c>
      <c r="L206" t="str" cm="1">
        <f t="array" ref="L206">IFERROR(INDEX(D:D,MATCH(ROW(204:204),E:E,0),1),"")</f>
        <v/>
      </c>
      <c r="N206" t="str" cm="1">
        <f t="array" ref="N206">IFERROR(INDEX(D:D,MATCH(ROW(204:204),F:F,0),1),"")</f>
        <v/>
      </c>
      <c r="P206" t="str" cm="1">
        <f t="array" ref="P206">IFERROR(INDEX(D:D,MATCH(ROW(204:204),G:G,0),1),"")</f>
        <v/>
      </c>
      <c r="R206" t="str" cm="1">
        <f t="array" ref="R206">IFERROR(INDEX(D:D,MATCH(ROW(204:204),H:H,0),1),"")</f>
        <v>234097　屋根樋/その他(材)</v>
      </c>
      <c r="T206" t="str" cm="1">
        <f t="array" ref="T206">IFERROR(INDEX(D:D,MATCH(ROW(204:204),I:I,0),1),"")</f>
        <v>234097　屋根樋/その他(材)</v>
      </c>
      <c r="V206" t="str" cm="1">
        <f t="array" ref="V206">IFERROR(INDEX(D:D,MATCH(ROW(204:204),J:J,0),1),"")</f>
        <v>234097　屋根樋/その他(材)</v>
      </c>
    </row>
    <row r="207" spans="4:22" x14ac:dyDescent="0.4">
      <c r="D207" t="s">
        <v>326</v>
      </c>
      <c r="E207">
        <f>COUNTIF($D$3:D207,"*"&amp;$B$3&amp;"*")</f>
        <v>0</v>
      </c>
      <c r="F207">
        <f>COUNTIF($D$3:D207,"*"&amp;$B$4&amp;"*")</f>
        <v>0</v>
      </c>
      <c r="G207">
        <f>COUNTIF($D$3:D207,"*"&amp;$B$5&amp;"*")</f>
        <v>0</v>
      </c>
      <c r="H207">
        <f>COUNTIF($D$3:D207,"*"&amp;$B$6&amp;"*")</f>
        <v>205</v>
      </c>
      <c r="I207">
        <f>COUNTIF($D$3:D207,"*"&amp;$B$7&amp;"*")</f>
        <v>205</v>
      </c>
      <c r="J207">
        <f>COUNTIF($D$3:D207,"*"&amp;$B$8&amp;"*")</f>
        <v>205</v>
      </c>
      <c r="L207" t="str" cm="1">
        <f t="array" ref="L207">IFERROR(INDEX(D:D,MATCH(ROW(205:205),E:E,0),1),"")</f>
        <v/>
      </c>
      <c r="N207" t="str" cm="1">
        <f t="array" ref="N207">IFERROR(INDEX(D:D,MATCH(ROW(205:205),F:F,0),1),"")</f>
        <v/>
      </c>
      <c r="P207" t="str" cm="1">
        <f t="array" ref="P207">IFERROR(INDEX(D:D,MATCH(ROW(205:205),G:G,0),1),"")</f>
        <v/>
      </c>
      <c r="R207" t="str" cm="1">
        <f t="array" ref="R207">IFERROR(INDEX(D:D,MATCH(ROW(205:205),H:H,0),1),"")</f>
        <v>234313　金属工事</v>
      </c>
      <c r="T207" t="str" cm="1">
        <f t="array" ref="T207">IFERROR(INDEX(D:D,MATCH(ROW(205:205),I:I,0),1),"")</f>
        <v>234313　金属工事</v>
      </c>
      <c r="V207" t="str" cm="1">
        <f t="array" ref="V207">IFERROR(INDEX(D:D,MATCH(ROW(205:205),J:J,0),1),"")</f>
        <v>234313　金属工事</v>
      </c>
    </row>
    <row r="208" spans="4:22" x14ac:dyDescent="0.4">
      <c r="D208" t="s">
        <v>327</v>
      </c>
      <c r="E208">
        <f>COUNTIF($D$3:D208,"*"&amp;$B$3&amp;"*")</f>
        <v>0</v>
      </c>
      <c r="F208">
        <f>COUNTIF($D$3:D208,"*"&amp;$B$4&amp;"*")</f>
        <v>0</v>
      </c>
      <c r="G208">
        <f>COUNTIF($D$3:D208,"*"&amp;$B$5&amp;"*")</f>
        <v>0</v>
      </c>
      <c r="H208">
        <f>COUNTIF($D$3:D208,"*"&amp;$B$6&amp;"*")</f>
        <v>206</v>
      </c>
      <c r="I208">
        <f>COUNTIF($D$3:D208,"*"&amp;$B$7&amp;"*")</f>
        <v>206</v>
      </c>
      <c r="J208">
        <f>COUNTIF($D$3:D208,"*"&amp;$B$8&amp;"*")</f>
        <v>206</v>
      </c>
      <c r="L208" t="str" cm="1">
        <f t="array" ref="L208">IFERROR(INDEX(D:D,MATCH(ROW(206:206),E:E,0),1),"")</f>
        <v/>
      </c>
      <c r="N208" t="str" cm="1">
        <f t="array" ref="N208">IFERROR(INDEX(D:D,MATCH(ROW(206:206),F:F,0),1),"")</f>
        <v/>
      </c>
      <c r="P208" t="str" cm="1">
        <f t="array" ref="P208">IFERROR(INDEX(D:D,MATCH(ROW(206:206),G:G,0),1),"")</f>
        <v/>
      </c>
      <c r="R208" t="str" cm="1">
        <f t="array" ref="R208">IFERROR(INDEX(D:D,MATCH(ROW(206:206),H:H,0),1),"")</f>
        <v>234316　金属/打込金物(材)</v>
      </c>
      <c r="T208" t="str" cm="1">
        <f t="array" ref="T208">IFERROR(INDEX(D:D,MATCH(ROW(206:206),I:I,0),1),"")</f>
        <v>234316　金属/打込金物(材)</v>
      </c>
      <c r="V208" t="str" cm="1">
        <f t="array" ref="V208">IFERROR(INDEX(D:D,MATCH(ROW(206:206),J:J,0),1),"")</f>
        <v>234316　金属/打込金物(材)</v>
      </c>
    </row>
    <row r="209" spans="4:22" x14ac:dyDescent="0.4">
      <c r="D209" t="s">
        <v>328</v>
      </c>
      <c r="E209">
        <f>COUNTIF($D$3:D209,"*"&amp;$B$3&amp;"*")</f>
        <v>0</v>
      </c>
      <c r="F209">
        <f>COUNTIF($D$3:D209,"*"&amp;$B$4&amp;"*")</f>
        <v>0</v>
      </c>
      <c r="G209">
        <f>COUNTIF($D$3:D209,"*"&amp;$B$5&amp;"*")</f>
        <v>0</v>
      </c>
      <c r="H209">
        <f>COUNTIF($D$3:D209,"*"&amp;$B$6&amp;"*")</f>
        <v>207</v>
      </c>
      <c r="I209">
        <f>COUNTIF($D$3:D209,"*"&amp;$B$7&amp;"*")</f>
        <v>207</v>
      </c>
      <c r="J209">
        <f>COUNTIF($D$3:D209,"*"&amp;$B$8&amp;"*")</f>
        <v>207</v>
      </c>
      <c r="L209" t="str" cm="1">
        <f t="array" ref="L209">IFERROR(INDEX(D:D,MATCH(ROW(207:207),E:E,0),1),"")</f>
        <v/>
      </c>
      <c r="N209" t="str" cm="1">
        <f t="array" ref="N209">IFERROR(INDEX(D:D,MATCH(ROW(207:207),F:F,0),1),"")</f>
        <v/>
      </c>
      <c r="P209" t="str" cm="1">
        <f t="array" ref="P209">IFERROR(INDEX(D:D,MATCH(ROW(207:207),G:G,0),1),"")</f>
        <v/>
      </c>
      <c r="R209" t="str" cm="1">
        <f t="array" ref="R209">IFERROR(INDEX(D:D,MATCH(ROW(207:207),H:H,0),1),"")</f>
        <v>234319　金属/製作金物工事</v>
      </c>
      <c r="T209" t="str" cm="1">
        <f t="array" ref="T209">IFERROR(INDEX(D:D,MATCH(ROW(207:207),I:I,0),1),"")</f>
        <v>234319　金属/製作金物工事</v>
      </c>
      <c r="V209" t="str" cm="1">
        <f t="array" ref="V209">IFERROR(INDEX(D:D,MATCH(ROW(207:207),J:J,0),1),"")</f>
        <v>234319　金属/製作金物工事</v>
      </c>
    </row>
    <row r="210" spans="4:22" x14ac:dyDescent="0.4">
      <c r="D210" t="s">
        <v>329</v>
      </c>
      <c r="E210">
        <f>COUNTIF($D$3:D210,"*"&amp;$B$3&amp;"*")</f>
        <v>0</v>
      </c>
      <c r="F210">
        <f>COUNTIF($D$3:D210,"*"&amp;$B$4&amp;"*")</f>
        <v>0</v>
      </c>
      <c r="G210">
        <f>COUNTIF($D$3:D210,"*"&amp;$B$5&amp;"*")</f>
        <v>0</v>
      </c>
      <c r="H210">
        <f>COUNTIF($D$3:D210,"*"&amp;$B$6&amp;"*")</f>
        <v>208</v>
      </c>
      <c r="I210">
        <f>COUNTIF($D$3:D210,"*"&amp;$B$7&amp;"*")</f>
        <v>208</v>
      </c>
      <c r="J210">
        <f>COUNTIF($D$3:D210,"*"&amp;$B$8&amp;"*")</f>
        <v>208</v>
      </c>
      <c r="L210" t="str" cm="1">
        <f t="array" ref="L210">IFERROR(INDEX(D:D,MATCH(ROW(208:208),E:E,0),1),"")</f>
        <v/>
      </c>
      <c r="N210" t="str" cm="1">
        <f t="array" ref="N210">IFERROR(INDEX(D:D,MATCH(ROW(208:208),F:F,0),1),"")</f>
        <v/>
      </c>
      <c r="P210" t="str" cm="1">
        <f t="array" ref="P210">IFERROR(INDEX(D:D,MATCH(ROW(208:208),G:G,0),1),"")</f>
        <v/>
      </c>
      <c r="R210" t="str" cm="1">
        <f t="array" ref="R210">IFERROR(INDEX(D:D,MATCH(ROW(208:208),H:H,0),1),"")</f>
        <v>234322　金属/避難･消防工事</v>
      </c>
      <c r="T210" t="str" cm="1">
        <f t="array" ref="T210">IFERROR(INDEX(D:D,MATCH(ROW(208:208),I:I,0),1),"")</f>
        <v>234322　金属/避難･消防工事</v>
      </c>
      <c r="V210" t="str" cm="1">
        <f t="array" ref="V210">IFERROR(INDEX(D:D,MATCH(ROW(208:208),J:J,0),1),"")</f>
        <v>234322　金属/避難･消防工事</v>
      </c>
    </row>
    <row r="211" spans="4:22" x14ac:dyDescent="0.4">
      <c r="D211" t="s">
        <v>330</v>
      </c>
      <c r="E211">
        <f>COUNTIF($D$3:D211,"*"&amp;$B$3&amp;"*")</f>
        <v>0</v>
      </c>
      <c r="F211">
        <f>COUNTIF($D$3:D211,"*"&amp;$B$4&amp;"*")</f>
        <v>0</v>
      </c>
      <c r="G211">
        <f>COUNTIF($D$3:D211,"*"&amp;$B$5&amp;"*")</f>
        <v>0</v>
      </c>
      <c r="H211">
        <f>COUNTIF($D$3:D211,"*"&amp;$B$6&amp;"*")</f>
        <v>209</v>
      </c>
      <c r="I211">
        <f>COUNTIF($D$3:D211,"*"&amp;$B$7&amp;"*")</f>
        <v>209</v>
      </c>
      <c r="J211">
        <f>COUNTIF($D$3:D211,"*"&amp;$B$8&amp;"*")</f>
        <v>209</v>
      </c>
      <c r="L211" t="str" cm="1">
        <f t="array" ref="L211">IFERROR(INDEX(D:D,MATCH(ROW(209:209),E:E,0),1),"")</f>
        <v/>
      </c>
      <c r="N211" t="str" cm="1">
        <f t="array" ref="N211">IFERROR(INDEX(D:D,MATCH(ROW(209:209),F:F,0),1),"")</f>
        <v/>
      </c>
      <c r="P211" t="str" cm="1">
        <f t="array" ref="P211">IFERROR(INDEX(D:D,MATCH(ROW(209:209),G:G,0),1),"")</f>
        <v/>
      </c>
      <c r="R211" t="str" cm="1">
        <f t="array" ref="R211">IFERROR(INDEX(D:D,MATCH(ROW(209:209),H:H,0),1),"")</f>
        <v>234325　金属/駐輪工事</v>
      </c>
      <c r="T211" t="str" cm="1">
        <f t="array" ref="T211">IFERROR(INDEX(D:D,MATCH(ROW(209:209),I:I,0),1),"")</f>
        <v>234325　金属/駐輪工事</v>
      </c>
      <c r="V211" t="str" cm="1">
        <f t="array" ref="V211">IFERROR(INDEX(D:D,MATCH(ROW(209:209),J:J,0),1),"")</f>
        <v>234325　金属/駐輪工事</v>
      </c>
    </row>
    <row r="212" spans="4:22" x14ac:dyDescent="0.4">
      <c r="D212" t="s">
        <v>331</v>
      </c>
      <c r="E212">
        <f>COUNTIF($D$3:D212,"*"&amp;$B$3&amp;"*")</f>
        <v>0</v>
      </c>
      <c r="F212">
        <f>COUNTIF($D$3:D212,"*"&amp;$B$4&amp;"*")</f>
        <v>0</v>
      </c>
      <c r="G212">
        <f>COUNTIF($D$3:D212,"*"&amp;$B$5&amp;"*")</f>
        <v>0</v>
      </c>
      <c r="H212">
        <f>COUNTIF($D$3:D212,"*"&amp;$B$6&amp;"*")</f>
        <v>210</v>
      </c>
      <c r="I212">
        <f>COUNTIF($D$3:D212,"*"&amp;$B$7&amp;"*")</f>
        <v>210</v>
      </c>
      <c r="J212">
        <f>COUNTIF($D$3:D212,"*"&amp;$B$8&amp;"*")</f>
        <v>210</v>
      </c>
      <c r="L212" t="str" cm="1">
        <f t="array" ref="L212">IFERROR(INDEX(D:D,MATCH(ROW(210:210),E:E,0),1),"")</f>
        <v/>
      </c>
      <c r="N212" t="str" cm="1">
        <f t="array" ref="N212">IFERROR(INDEX(D:D,MATCH(ROW(210:210),F:F,0),1),"")</f>
        <v/>
      </c>
      <c r="P212" t="str" cm="1">
        <f t="array" ref="P212">IFERROR(INDEX(D:D,MATCH(ROW(210:210),G:G,0),1),"")</f>
        <v/>
      </c>
      <c r="R212" t="str" cm="1">
        <f t="array" ref="R212">IFERROR(INDEX(D:D,MATCH(ROW(210:210),H:H,0),1),"")</f>
        <v>234328　金属/ｻｲﾝ工事</v>
      </c>
      <c r="T212" t="str" cm="1">
        <f t="array" ref="T212">IFERROR(INDEX(D:D,MATCH(ROW(210:210),I:I,0),1),"")</f>
        <v>234328　金属/ｻｲﾝ工事</v>
      </c>
      <c r="V212" t="str" cm="1">
        <f t="array" ref="V212">IFERROR(INDEX(D:D,MATCH(ROW(210:210),J:J,0),1),"")</f>
        <v>234328　金属/ｻｲﾝ工事</v>
      </c>
    </row>
    <row r="213" spans="4:22" x14ac:dyDescent="0.4">
      <c r="D213" t="s">
        <v>332</v>
      </c>
      <c r="E213">
        <f>COUNTIF($D$3:D213,"*"&amp;$B$3&amp;"*")</f>
        <v>0</v>
      </c>
      <c r="F213">
        <f>COUNTIF($D$3:D213,"*"&amp;$B$4&amp;"*")</f>
        <v>0</v>
      </c>
      <c r="G213">
        <f>COUNTIF($D$3:D213,"*"&amp;$B$5&amp;"*")</f>
        <v>0</v>
      </c>
      <c r="H213">
        <f>COUNTIF($D$3:D213,"*"&amp;$B$6&amp;"*")</f>
        <v>211</v>
      </c>
      <c r="I213">
        <f>COUNTIF($D$3:D213,"*"&amp;$B$7&amp;"*")</f>
        <v>211</v>
      </c>
      <c r="J213">
        <f>COUNTIF($D$3:D213,"*"&amp;$B$8&amp;"*")</f>
        <v>211</v>
      </c>
      <c r="L213" t="str" cm="1">
        <f t="array" ref="L213">IFERROR(INDEX(D:D,MATCH(ROW(211:211),E:E,0),1),"")</f>
        <v/>
      </c>
      <c r="N213" t="str" cm="1">
        <f t="array" ref="N213">IFERROR(INDEX(D:D,MATCH(ROW(211:211),F:F,0),1),"")</f>
        <v/>
      </c>
      <c r="P213" t="str" cm="1">
        <f t="array" ref="P213">IFERROR(INDEX(D:D,MATCH(ROW(211:211),G:G,0),1),"")</f>
        <v/>
      </c>
      <c r="R213" t="str" cm="1">
        <f t="array" ref="R213">IFERROR(INDEX(D:D,MATCH(ROW(211:211),H:H,0),1),"")</f>
        <v>234331　金属/宅配ﾎﾞｯｸｽ工事</v>
      </c>
      <c r="T213" t="str" cm="1">
        <f t="array" ref="T213">IFERROR(INDEX(D:D,MATCH(ROW(211:211),I:I,0),1),"")</f>
        <v>234331　金属/宅配ﾎﾞｯｸｽ工事</v>
      </c>
      <c r="V213" t="str" cm="1">
        <f t="array" ref="V213">IFERROR(INDEX(D:D,MATCH(ROW(211:211),J:J,0),1),"")</f>
        <v>234331　金属/宅配ﾎﾞｯｸｽ工事</v>
      </c>
    </row>
    <row r="214" spans="4:22" x14ac:dyDescent="0.4">
      <c r="D214" t="s">
        <v>333</v>
      </c>
      <c r="E214">
        <f>COUNTIF($D$3:D214,"*"&amp;$B$3&amp;"*")</f>
        <v>0</v>
      </c>
      <c r="F214">
        <f>COUNTIF($D$3:D214,"*"&amp;$B$4&amp;"*")</f>
        <v>0</v>
      </c>
      <c r="G214">
        <f>COUNTIF($D$3:D214,"*"&amp;$B$5&amp;"*")</f>
        <v>0</v>
      </c>
      <c r="H214">
        <f>COUNTIF($D$3:D214,"*"&amp;$B$6&amp;"*")</f>
        <v>212</v>
      </c>
      <c r="I214">
        <f>COUNTIF($D$3:D214,"*"&amp;$B$7&amp;"*")</f>
        <v>212</v>
      </c>
      <c r="J214">
        <f>COUNTIF($D$3:D214,"*"&amp;$B$8&amp;"*")</f>
        <v>212</v>
      </c>
      <c r="L214" t="str" cm="1">
        <f t="array" ref="L214">IFERROR(INDEX(D:D,MATCH(ROW(212:212),E:E,0),1),"")</f>
        <v/>
      </c>
      <c r="N214" t="str" cm="1">
        <f t="array" ref="N214">IFERROR(INDEX(D:D,MATCH(ROW(212:212),F:F,0),1),"")</f>
        <v/>
      </c>
      <c r="P214" t="str" cm="1">
        <f t="array" ref="P214">IFERROR(INDEX(D:D,MATCH(ROW(212:212),G:G,0),1),"")</f>
        <v/>
      </c>
      <c r="R214" t="str" cm="1">
        <f t="array" ref="R214">IFERROR(INDEX(D:D,MATCH(ROW(212:212),H:H,0),1),"")</f>
        <v>234334　金属/EXP.J工事</v>
      </c>
      <c r="T214" t="str" cm="1">
        <f t="array" ref="T214">IFERROR(INDEX(D:D,MATCH(ROW(212:212),I:I,0),1),"")</f>
        <v>234334　金属/EXP.J工事</v>
      </c>
      <c r="V214" t="str" cm="1">
        <f t="array" ref="V214">IFERROR(INDEX(D:D,MATCH(ROW(212:212),J:J,0),1),"")</f>
        <v>234334　金属/EXP.J工事</v>
      </c>
    </row>
    <row r="215" spans="4:22" x14ac:dyDescent="0.4">
      <c r="D215" t="s">
        <v>334</v>
      </c>
      <c r="E215">
        <f>COUNTIF($D$3:D215,"*"&amp;$B$3&amp;"*")</f>
        <v>0</v>
      </c>
      <c r="F215">
        <f>COUNTIF($D$3:D215,"*"&amp;$B$4&amp;"*")</f>
        <v>0</v>
      </c>
      <c r="G215">
        <f>COUNTIF($D$3:D215,"*"&amp;$B$5&amp;"*")</f>
        <v>0</v>
      </c>
      <c r="H215">
        <f>COUNTIF($D$3:D215,"*"&amp;$B$6&amp;"*")</f>
        <v>213</v>
      </c>
      <c r="I215">
        <f>COUNTIF($D$3:D215,"*"&amp;$B$7&amp;"*")</f>
        <v>213</v>
      </c>
      <c r="J215">
        <f>COUNTIF($D$3:D215,"*"&amp;$B$8&amp;"*")</f>
        <v>213</v>
      </c>
      <c r="L215" t="str" cm="1">
        <f t="array" ref="L215">IFERROR(INDEX(D:D,MATCH(ROW(213:213),E:E,0),1),"")</f>
        <v/>
      </c>
      <c r="N215" t="str" cm="1">
        <f t="array" ref="N215">IFERROR(INDEX(D:D,MATCH(ROW(213:213),F:F,0),1),"")</f>
        <v/>
      </c>
      <c r="P215" t="str" cm="1">
        <f t="array" ref="P215">IFERROR(INDEX(D:D,MATCH(ROW(213:213),G:G,0),1),"")</f>
        <v/>
      </c>
      <c r="R215" t="str" cm="1">
        <f t="array" ref="R215">IFERROR(INDEX(D:D,MATCH(ROW(213:213),H:H,0),1),"")</f>
        <v>234395　金属/その他工事</v>
      </c>
      <c r="T215" t="str" cm="1">
        <f t="array" ref="T215">IFERROR(INDEX(D:D,MATCH(ROW(213:213),I:I,0),1),"")</f>
        <v>234395　金属/その他工事</v>
      </c>
      <c r="V215" t="str" cm="1">
        <f t="array" ref="V215">IFERROR(INDEX(D:D,MATCH(ROW(213:213),J:J,0),1),"")</f>
        <v>234395　金属/その他工事</v>
      </c>
    </row>
    <row r="216" spans="4:22" x14ac:dyDescent="0.4">
      <c r="D216" t="s">
        <v>335</v>
      </c>
      <c r="E216">
        <f>COUNTIF($D$3:D216,"*"&amp;$B$3&amp;"*")</f>
        <v>0</v>
      </c>
      <c r="F216">
        <f>COUNTIF($D$3:D216,"*"&amp;$B$4&amp;"*")</f>
        <v>0</v>
      </c>
      <c r="G216">
        <f>COUNTIF($D$3:D216,"*"&amp;$B$5&amp;"*")</f>
        <v>0</v>
      </c>
      <c r="H216">
        <f>COUNTIF($D$3:D216,"*"&amp;$B$6&amp;"*")</f>
        <v>214</v>
      </c>
      <c r="I216">
        <f>COUNTIF($D$3:D216,"*"&amp;$B$7&amp;"*")</f>
        <v>214</v>
      </c>
      <c r="J216">
        <f>COUNTIF($D$3:D216,"*"&amp;$B$8&amp;"*")</f>
        <v>214</v>
      </c>
      <c r="L216" t="str" cm="1">
        <f t="array" ref="L216">IFERROR(INDEX(D:D,MATCH(ROW(214:214),E:E,0),1),"")</f>
        <v/>
      </c>
      <c r="N216" t="str" cm="1">
        <f t="array" ref="N216">IFERROR(INDEX(D:D,MATCH(ROW(214:214),F:F,0),1),"")</f>
        <v/>
      </c>
      <c r="P216" t="str" cm="1">
        <f t="array" ref="P216">IFERROR(INDEX(D:D,MATCH(ROW(214:214),G:G,0),1),"")</f>
        <v/>
      </c>
      <c r="R216" t="str" cm="1">
        <f t="array" ref="R216">IFERROR(INDEX(D:D,MATCH(ROW(214:214),H:H,0),1),"")</f>
        <v>234397　金属/その他(材)</v>
      </c>
      <c r="T216" t="str" cm="1">
        <f t="array" ref="T216">IFERROR(INDEX(D:D,MATCH(ROW(214:214),I:I,0),1),"")</f>
        <v>234397　金属/その他(材)</v>
      </c>
      <c r="V216" t="str" cm="1">
        <f t="array" ref="V216">IFERROR(INDEX(D:D,MATCH(ROW(214:214),J:J,0),1),"")</f>
        <v>234397　金属/その他(材)</v>
      </c>
    </row>
    <row r="217" spans="4:22" x14ac:dyDescent="0.4">
      <c r="D217" t="s">
        <v>336</v>
      </c>
      <c r="E217">
        <f>COUNTIF($D$3:D217,"*"&amp;$B$3&amp;"*")</f>
        <v>0</v>
      </c>
      <c r="F217">
        <f>COUNTIF($D$3:D217,"*"&amp;$B$4&amp;"*")</f>
        <v>0</v>
      </c>
      <c r="G217">
        <f>COUNTIF($D$3:D217,"*"&amp;$B$5&amp;"*")</f>
        <v>0</v>
      </c>
      <c r="H217">
        <f>COUNTIF($D$3:D217,"*"&amp;$B$6&amp;"*")</f>
        <v>215</v>
      </c>
      <c r="I217">
        <f>COUNTIF($D$3:D217,"*"&amp;$B$7&amp;"*")</f>
        <v>215</v>
      </c>
      <c r="J217">
        <f>COUNTIF($D$3:D217,"*"&amp;$B$8&amp;"*")</f>
        <v>215</v>
      </c>
      <c r="L217" t="str" cm="1">
        <f t="array" ref="L217">IFERROR(INDEX(D:D,MATCH(ROW(215:215),E:E,0),1),"")</f>
        <v/>
      </c>
      <c r="N217" t="str" cm="1">
        <f t="array" ref="N217">IFERROR(INDEX(D:D,MATCH(ROW(215:215),F:F,0),1),"")</f>
        <v/>
      </c>
      <c r="P217" t="str" cm="1">
        <f t="array" ref="P217">IFERROR(INDEX(D:D,MATCH(ROW(215:215),G:G,0),1),"")</f>
        <v/>
      </c>
      <c r="R217" t="str" cm="1">
        <f t="array" ref="R217">IFERROR(INDEX(D:D,MATCH(ROW(215:215),H:H,0),1),"")</f>
        <v>234613　左官工事</v>
      </c>
      <c r="T217" t="str" cm="1">
        <f t="array" ref="T217">IFERROR(INDEX(D:D,MATCH(ROW(215:215),I:I,0),1),"")</f>
        <v>234613　左官工事</v>
      </c>
      <c r="V217" t="str" cm="1">
        <f t="array" ref="V217">IFERROR(INDEX(D:D,MATCH(ROW(215:215),J:J,0),1),"")</f>
        <v>234613　左官工事</v>
      </c>
    </row>
    <row r="218" spans="4:22" x14ac:dyDescent="0.4">
      <c r="D218" t="s">
        <v>337</v>
      </c>
      <c r="E218">
        <f>COUNTIF($D$3:D218,"*"&amp;$B$3&amp;"*")</f>
        <v>0</v>
      </c>
      <c r="F218">
        <f>COUNTIF($D$3:D218,"*"&amp;$B$4&amp;"*")</f>
        <v>0</v>
      </c>
      <c r="G218">
        <f>COUNTIF($D$3:D218,"*"&amp;$B$5&amp;"*")</f>
        <v>0</v>
      </c>
      <c r="H218">
        <f>COUNTIF($D$3:D218,"*"&amp;$B$6&amp;"*")</f>
        <v>216</v>
      </c>
      <c r="I218">
        <f>COUNTIF($D$3:D218,"*"&amp;$B$7&amp;"*")</f>
        <v>216</v>
      </c>
      <c r="J218">
        <f>COUNTIF($D$3:D218,"*"&amp;$B$8&amp;"*")</f>
        <v>216</v>
      </c>
      <c r="L218" t="str" cm="1">
        <f t="array" ref="L218">IFERROR(INDEX(D:D,MATCH(ROW(216:216),E:E,0),1),"")</f>
        <v/>
      </c>
      <c r="N218" t="str" cm="1">
        <f t="array" ref="N218">IFERROR(INDEX(D:D,MATCH(ROW(216:216),F:F,0),1),"")</f>
        <v/>
      </c>
      <c r="P218" t="str" cm="1">
        <f t="array" ref="P218">IFERROR(INDEX(D:D,MATCH(ROW(216:216),G:G,0),1),"")</f>
        <v/>
      </c>
      <c r="R218" t="str" cm="1">
        <f t="array" ref="R218">IFERROR(INDEX(D:D,MATCH(ROW(216:216),H:H,0),1),"")</f>
        <v>234616　左官(材)</v>
      </c>
      <c r="T218" t="str" cm="1">
        <f t="array" ref="T218">IFERROR(INDEX(D:D,MATCH(ROW(216:216),I:I,0),1),"")</f>
        <v>234616　左官(材)</v>
      </c>
      <c r="V218" t="str" cm="1">
        <f t="array" ref="V218">IFERROR(INDEX(D:D,MATCH(ROW(216:216),J:J,0),1),"")</f>
        <v>234616　左官(材)</v>
      </c>
    </row>
    <row r="219" spans="4:22" x14ac:dyDescent="0.4">
      <c r="D219" t="s">
        <v>338</v>
      </c>
      <c r="E219">
        <f>COUNTIF($D$3:D219,"*"&amp;$B$3&amp;"*")</f>
        <v>0</v>
      </c>
      <c r="F219">
        <f>COUNTIF($D$3:D219,"*"&amp;$B$4&amp;"*")</f>
        <v>0</v>
      </c>
      <c r="G219">
        <f>COUNTIF($D$3:D219,"*"&amp;$B$5&amp;"*")</f>
        <v>0</v>
      </c>
      <c r="H219">
        <f>COUNTIF($D$3:D219,"*"&amp;$B$6&amp;"*")</f>
        <v>217</v>
      </c>
      <c r="I219">
        <f>COUNTIF($D$3:D219,"*"&amp;$B$7&amp;"*")</f>
        <v>217</v>
      </c>
      <c r="J219">
        <f>COUNTIF($D$3:D219,"*"&amp;$B$8&amp;"*")</f>
        <v>217</v>
      </c>
      <c r="L219" t="str" cm="1">
        <f t="array" ref="L219">IFERROR(INDEX(D:D,MATCH(ROW(217:217),E:E,0),1),"")</f>
        <v/>
      </c>
      <c r="N219" t="str" cm="1">
        <f t="array" ref="N219">IFERROR(INDEX(D:D,MATCH(ROW(217:217),F:F,0),1),"")</f>
        <v/>
      </c>
      <c r="P219" t="str" cm="1">
        <f t="array" ref="P219">IFERROR(INDEX(D:D,MATCH(ROW(217:217),G:G,0),1),"")</f>
        <v/>
      </c>
      <c r="R219" t="str" cm="1">
        <f t="array" ref="R219">IFERROR(INDEX(D:D,MATCH(ROW(217:217),H:H,0),1),"")</f>
        <v>234695　左官/その他工事</v>
      </c>
      <c r="T219" t="str" cm="1">
        <f t="array" ref="T219">IFERROR(INDEX(D:D,MATCH(ROW(217:217),I:I,0),1),"")</f>
        <v>234695　左官/その他工事</v>
      </c>
      <c r="V219" t="str" cm="1">
        <f t="array" ref="V219">IFERROR(INDEX(D:D,MATCH(ROW(217:217),J:J,0),1),"")</f>
        <v>234695　左官/その他工事</v>
      </c>
    </row>
    <row r="220" spans="4:22" x14ac:dyDescent="0.4">
      <c r="D220" t="s">
        <v>339</v>
      </c>
      <c r="E220">
        <f>COUNTIF($D$3:D220,"*"&amp;$B$3&amp;"*")</f>
        <v>0</v>
      </c>
      <c r="F220">
        <f>COUNTIF($D$3:D220,"*"&amp;$B$4&amp;"*")</f>
        <v>0</v>
      </c>
      <c r="G220">
        <f>COUNTIF($D$3:D220,"*"&amp;$B$5&amp;"*")</f>
        <v>0</v>
      </c>
      <c r="H220">
        <f>COUNTIF($D$3:D220,"*"&amp;$B$6&amp;"*")</f>
        <v>218</v>
      </c>
      <c r="I220">
        <f>COUNTIF($D$3:D220,"*"&amp;$B$7&amp;"*")</f>
        <v>218</v>
      </c>
      <c r="J220">
        <f>COUNTIF($D$3:D220,"*"&amp;$B$8&amp;"*")</f>
        <v>218</v>
      </c>
      <c r="L220" t="str" cm="1">
        <f t="array" ref="L220">IFERROR(INDEX(D:D,MATCH(ROW(218:218),E:E,0),1),"")</f>
        <v/>
      </c>
      <c r="N220" t="str" cm="1">
        <f t="array" ref="N220">IFERROR(INDEX(D:D,MATCH(ROW(218:218),F:F,0),1),"")</f>
        <v/>
      </c>
      <c r="P220" t="str" cm="1">
        <f t="array" ref="P220">IFERROR(INDEX(D:D,MATCH(ROW(218:218),G:G,0),1),"")</f>
        <v/>
      </c>
      <c r="R220" t="str" cm="1">
        <f t="array" ref="R220">IFERROR(INDEX(D:D,MATCH(ROW(218:218),H:H,0),1),"")</f>
        <v>234697　左官/その他(材)</v>
      </c>
      <c r="T220" t="str" cm="1">
        <f t="array" ref="T220">IFERROR(INDEX(D:D,MATCH(ROW(218:218),I:I,0),1),"")</f>
        <v>234697　左官/その他(材)</v>
      </c>
      <c r="V220" t="str" cm="1">
        <f t="array" ref="V220">IFERROR(INDEX(D:D,MATCH(ROW(218:218),J:J,0),1),"")</f>
        <v>234697　左官/その他(材)</v>
      </c>
    </row>
    <row r="221" spans="4:22" x14ac:dyDescent="0.4">
      <c r="D221" t="s">
        <v>340</v>
      </c>
      <c r="E221">
        <f>COUNTIF($D$3:D221,"*"&amp;$B$3&amp;"*")</f>
        <v>0</v>
      </c>
      <c r="F221">
        <f>COUNTIF($D$3:D221,"*"&amp;$B$4&amp;"*")</f>
        <v>0</v>
      </c>
      <c r="G221">
        <f>COUNTIF($D$3:D221,"*"&amp;$B$5&amp;"*")</f>
        <v>0</v>
      </c>
      <c r="H221">
        <f>COUNTIF($D$3:D221,"*"&amp;$B$6&amp;"*")</f>
        <v>219</v>
      </c>
      <c r="I221">
        <f>COUNTIF($D$3:D221,"*"&amp;$B$7&amp;"*")</f>
        <v>219</v>
      </c>
      <c r="J221">
        <f>COUNTIF($D$3:D221,"*"&amp;$B$8&amp;"*")</f>
        <v>219</v>
      </c>
      <c r="L221" t="str" cm="1">
        <f t="array" ref="L221">IFERROR(INDEX(D:D,MATCH(ROW(219:219),E:E,0),1),"")</f>
        <v/>
      </c>
      <c r="N221" t="str" cm="1">
        <f t="array" ref="N221">IFERROR(INDEX(D:D,MATCH(ROW(219:219),F:F,0),1),"")</f>
        <v/>
      </c>
      <c r="P221" t="str" cm="1">
        <f t="array" ref="P221">IFERROR(INDEX(D:D,MATCH(ROW(219:219),G:G,0),1),"")</f>
        <v/>
      </c>
      <c r="R221" t="str" cm="1">
        <f t="array" ref="R221">IFERROR(INDEX(D:D,MATCH(ROW(219:219),H:H,0),1),"")</f>
        <v>234913　木工事</v>
      </c>
      <c r="T221" t="str" cm="1">
        <f t="array" ref="T221">IFERROR(INDEX(D:D,MATCH(ROW(219:219),I:I,0),1),"")</f>
        <v>234913　木工事</v>
      </c>
      <c r="V221" t="str" cm="1">
        <f t="array" ref="V221">IFERROR(INDEX(D:D,MATCH(ROW(219:219),J:J,0),1),"")</f>
        <v>234913　木工事</v>
      </c>
    </row>
    <row r="222" spans="4:22" x14ac:dyDescent="0.4">
      <c r="D222" t="s">
        <v>341</v>
      </c>
      <c r="E222">
        <f>COUNTIF($D$3:D222,"*"&amp;$B$3&amp;"*")</f>
        <v>0</v>
      </c>
      <c r="F222">
        <f>COUNTIF($D$3:D222,"*"&amp;$B$4&amp;"*")</f>
        <v>0</v>
      </c>
      <c r="G222">
        <f>COUNTIF($D$3:D222,"*"&amp;$B$5&amp;"*")</f>
        <v>0</v>
      </c>
      <c r="H222">
        <f>COUNTIF($D$3:D222,"*"&amp;$B$6&amp;"*")</f>
        <v>220</v>
      </c>
      <c r="I222">
        <f>COUNTIF($D$3:D222,"*"&amp;$B$7&amp;"*")</f>
        <v>220</v>
      </c>
      <c r="J222">
        <f>COUNTIF($D$3:D222,"*"&amp;$B$8&amp;"*")</f>
        <v>220</v>
      </c>
      <c r="L222" t="str" cm="1">
        <f t="array" ref="L222">IFERROR(INDEX(D:D,MATCH(ROW(220:220),E:E,0),1),"")</f>
        <v/>
      </c>
      <c r="N222" t="str" cm="1">
        <f t="array" ref="N222">IFERROR(INDEX(D:D,MATCH(ROW(220:220),F:F,0),1),"")</f>
        <v/>
      </c>
      <c r="P222" t="str" cm="1">
        <f t="array" ref="P222">IFERROR(INDEX(D:D,MATCH(ROW(220:220),G:G,0),1),"")</f>
        <v/>
      </c>
      <c r="R222" t="str" cm="1">
        <f t="array" ref="R222">IFERROR(INDEX(D:D,MATCH(ROW(220:220),H:H,0),1),"")</f>
        <v>234916　木工(材)</v>
      </c>
      <c r="T222" t="str" cm="1">
        <f t="array" ref="T222">IFERROR(INDEX(D:D,MATCH(ROW(220:220),I:I,0),1),"")</f>
        <v>234916　木工(材)</v>
      </c>
      <c r="V222" t="str" cm="1">
        <f t="array" ref="V222">IFERROR(INDEX(D:D,MATCH(ROW(220:220),J:J,0),1),"")</f>
        <v>234916　木工(材)</v>
      </c>
    </row>
    <row r="223" spans="4:22" x14ac:dyDescent="0.4">
      <c r="D223" t="s">
        <v>342</v>
      </c>
      <c r="E223">
        <f>COUNTIF($D$3:D223,"*"&amp;$B$3&amp;"*")</f>
        <v>0</v>
      </c>
      <c r="F223">
        <f>COUNTIF($D$3:D223,"*"&amp;$B$4&amp;"*")</f>
        <v>0</v>
      </c>
      <c r="G223">
        <f>COUNTIF($D$3:D223,"*"&amp;$B$5&amp;"*")</f>
        <v>0</v>
      </c>
      <c r="H223">
        <f>COUNTIF($D$3:D223,"*"&amp;$B$6&amp;"*")</f>
        <v>221</v>
      </c>
      <c r="I223">
        <f>COUNTIF($D$3:D223,"*"&amp;$B$7&amp;"*")</f>
        <v>221</v>
      </c>
      <c r="J223">
        <f>COUNTIF($D$3:D223,"*"&amp;$B$8&amp;"*")</f>
        <v>221</v>
      </c>
      <c r="L223" t="str" cm="1">
        <f t="array" ref="L223">IFERROR(INDEX(D:D,MATCH(ROW(221:221),E:E,0),1),"")</f>
        <v/>
      </c>
      <c r="N223" t="str" cm="1">
        <f t="array" ref="N223">IFERROR(INDEX(D:D,MATCH(ROW(221:221),F:F,0),1),"")</f>
        <v/>
      </c>
      <c r="P223" t="str" cm="1">
        <f t="array" ref="P223">IFERROR(INDEX(D:D,MATCH(ROW(221:221),G:G,0),1),"")</f>
        <v/>
      </c>
      <c r="R223" t="str" cm="1">
        <f t="array" ref="R223">IFERROR(INDEX(D:D,MATCH(ROW(221:221),H:H,0),1),"")</f>
        <v>234919　木工/枠･額縁工事</v>
      </c>
      <c r="T223" t="str" cm="1">
        <f t="array" ref="T223">IFERROR(INDEX(D:D,MATCH(ROW(221:221),I:I,0),1),"")</f>
        <v>234919　木工/枠･額縁工事</v>
      </c>
      <c r="V223" t="str" cm="1">
        <f t="array" ref="V223">IFERROR(INDEX(D:D,MATCH(ROW(221:221),J:J,0),1),"")</f>
        <v>234919　木工/枠･額縁工事</v>
      </c>
    </row>
    <row r="224" spans="4:22" x14ac:dyDescent="0.4">
      <c r="D224" t="s">
        <v>343</v>
      </c>
      <c r="E224">
        <f>COUNTIF($D$3:D224,"*"&amp;$B$3&amp;"*")</f>
        <v>0</v>
      </c>
      <c r="F224">
        <f>COUNTIF($D$3:D224,"*"&amp;$B$4&amp;"*")</f>
        <v>0</v>
      </c>
      <c r="G224">
        <f>COUNTIF($D$3:D224,"*"&amp;$B$5&amp;"*")</f>
        <v>0</v>
      </c>
      <c r="H224">
        <f>COUNTIF($D$3:D224,"*"&amp;$B$6&amp;"*")</f>
        <v>222</v>
      </c>
      <c r="I224">
        <f>COUNTIF($D$3:D224,"*"&amp;$B$7&amp;"*")</f>
        <v>222</v>
      </c>
      <c r="J224">
        <f>COUNTIF($D$3:D224,"*"&amp;$B$8&amp;"*")</f>
        <v>222</v>
      </c>
      <c r="L224" t="str" cm="1">
        <f t="array" ref="L224">IFERROR(INDEX(D:D,MATCH(ROW(222:222),E:E,0),1),"")</f>
        <v/>
      </c>
      <c r="N224" t="str" cm="1">
        <f t="array" ref="N224">IFERROR(INDEX(D:D,MATCH(ROW(222:222),F:F,0),1),"")</f>
        <v/>
      </c>
      <c r="P224" t="str" cm="1">
        <f t="array" ref="P224">IFERROR(INDEX(D:D,MATCH(ROW(222:222),G:G,0),1),"")</f>
        <v/>
      </c>
      <c r="R224" t="str" cm="1">
        <f t="array" ref="R224">IFERROR(INDEX(D:D,MATCH(ROW(222:222),H:H,0),1),"")</f>
        <v>234922　木工/枠･額縁(手)</v>
      </c>
      <c r="T224" t="str" cm="1">
        <f t="array" ref="T224">IFERROR(INDEX(D:D,MATCH(ROW(222:222),I:I,0),1),"")</f>
        <v>234922　木工/枠･額縁(手)</v>
      </c>
      <c r="V224" t="str" cm="1">
        <f t="array" ref="V224">IFERROR(INDEX(D:D,MATCH(ROW(222:222),J:J,0),1),"")</f>
        <v>234922　木工/枠･額縁(手)</v>
      </c>
    </row>
    <row r="225" spans="4:22" x14ac:dyDescent="0.4">
      <c r="D225" t="s">
        <v>344</v>
      </c>
      <c r="E225">
        <f>COUNTIF($D$3:D225,"*"&amp;$B$3&amp;"*")</f>
        <v>0</v>
      </c>
      <c r="F225">
        <f>COUNTIF($D$3:D225,"*"&amp;$B$4&amp;"*")</f>
        <v>0</v>
      </c>
      <c r="G225">
        <f>COUNTIF($D$3:D225,"*"&amp;$B$5&amp;"*")</f>
        <v>0</v>
      </c>
      <c r="H225">
        <f>COUNTIF($D$3:D225,"*"&amp;$B$6&amp;"*")</f>
        <v>223</v>
      </c>
      <c r="I225">
        <f>COUNTIF($D$3:D225,"*"&amp;$B$7&amp;"*")</f>
        <v>223</v>
      </c>
      <c r="J225">
        <f>COUNTIF($D$3:D225,"*"&amp;$B$8&amp;"*")</f>
        <v>223</v>
      </c>
      <c r="L225" t="str" cm="1">
        <f t="array" ref="L225">IFERROR(INDEX(D:D,MATCH(ROW(223:223),E:E,0),1),"")</f>
        <v/>
      </c>
      <c r="N225" t="str" cm="1">
        <f t="array" ref="N225">IFERROR(INDEX(D:D,MATCH(ROW(223:223),F:F,0),1),"")</f>
        <v/>
      </c>
      <c r="P225" t="str" cm="1">
        <f t="array" ref="P225">IFERROR(INDEX(D:D,MATCH(ROW(223:223),G:G,0),1),"")</f>
        <v/>
      </c>
      <c r="R225" t="str" cm="1">
        <f t="array" ref="R225">IFERROR(INDEX(D:D,MATCH(ROW(223:223),H:H,0),1),"")</f>
        <v>234925　木工/枠･額縁(材)</v>
      </c>
      <c r="T225" t="str" cm="1">
        <f t="array" ref="T225">IFERROR(INDEX(D:D,MATCH(ROW(223:223),I:I,0),1),"")</f>
        <v>234925　木工/枠･額縁(材)</v>
      </c>
      <c r="V225" t="str" cm="1">
        <f t="array" ref="V225">IFERROR(INDEX(D:D,MATCH(ROW(223:223),J:J,0),1),"")</f>
        <v>234925　木工/枠･額縁(材)</v>
      </c>
    </row>
    <row r="226" spans="4:22" x14ac:dyDescent="0.4">
      <c r="D226" t="s">
        <v>345</v>
      </c>
      <c r="E226">
        <f>COUNTIF($D$3:D226,"*"&amp;$B$3&amp;"*")</f>
        <v>0</v>
      </c>
      <c r="F226">
        <f>COUNTIF($D$3:D226,"*"&amp;$B$4&amp;"*")</f>
        <v>0</v>
      </c>
      <c r="G226">
        <f>COUNTIF($D$3:D226,"*"&amp;$B$5&amp;"*")</f>
        <v>0</v>
      </c>
      <c r="H226">
        <f>COUNTIF($D$3:D226,"*"&amp;$B$6&amp;"*")</f>
        <v>224</v>
      </c>
      <c r="I226">
        <f>COUNTIF($D$3:D226,"*"&amp;$B$7&amp;"*")</f>
        <v>224</v>
      </c>
      <c r="J226">
        <f>COUNTIF($D$3:D226,"*"&amp;$B$8&amp;"*")</f>
        <v>224</v>
      </c>
      <c r="L226" t="str" cm="1">
        <f t="array" ref="L226">IFERROR(INDEX(D:D,MATCH(ROW(224:224),E:E,0),1),"")</f>
        <v/>
      </c>
      <c r="N226" t="str" cm="1">
        <f t="array" ref="N226">IFERROR(INDEX(D:D,MATCH(ROW(224:224),F:F,0),1),"")</f>
        <v/>
      </c>
      <c r="P226" t="str" cm="1">
        <f t="array" ref="P226">IFERROR(INDEX(D:D,MATCH(ROW(224:224),G:G,0),1),"")</f>
        <v/>
      </c>
      <c r="R226" t="str" cm="1">
        <f t="array" ref="R226">IFERROR(INDEX(D:D,MATCH(ROW(224:224),H:H,0),1),"")</f>
        <v>234928　木工/家具工事</v>
      </c>
      <c r="T226" t="str" cm="1">
        <f t="array" ref="T226">IFERROR(INDEX(D:D,MATCH(ROW(224:224),I:I,0),1),"")</f>
        <v>234928　木工/家具工事</v>
      </c>
      <c r="V226" t="str" cm="1">
        <f t="array" ref="V226">IFERROR(INDEX(D:D,MATCH(ROW(224:224),J:J,0),1),"")</f>
        <v>234928　木工/家具工事</v>
      </c>
    </row>
    <row r="227" spans="4:22" x14ac:dyDescent="0.4">
      <c r="D227" t="s">
        <v>346</v>
      </c>
      <c r="E227">
        <f>COUNTIF($D$3:D227,"*"&amp;$B$3&amp;"*")</f>
        <v>0</v>
      </c>
      <c r="F227">
        <f>COUNTIF($D$3:D227,"*"&amp;$B$4&amp;"*")</f>
        <v>0</v>
      </c>
      <c r="G227">
        <f>COUNTIF($D$3:D227,"*"&amp;$B$5&amp;"*")</f>
        <v>0</v>
      </c>
      <c r="H227">
        <f>COUNTIF($D$3:D227,"*"&amp;$B$6&amp;"*")</f>
        <v>225</v>
      </c>
      <c r="I227">
        <f>COUNTIF($D$3:D227,"*"&amp;$B$7&amp;"*")</f>
        <v>225</v>
      </c>
      <c r="J227">
        <f>COUNTIF($D$3:D227,"*"&amp;$B$8&amp;"*")</f>
        <v>225</v>
      </c>
      <c r="L227" t="str" cm="1">
        <f t="array" ref="L227">IFERROR(INDEX(D:D,MATCH(ROW(225:225),E:E,0),1),"")</f>
        <v/>
      </c>
      <c r="N227" t="str" cm="1">
        <f t="array" ref="N227">IFERROR(INDEX(D:D,MATCH(ROW(225:225),F:F,0),1),"")</f>
        <v/>
      </c>
      <c r="P227" t="str" cm="1">
        <f t="array" ref="P227">IFERROR(INDEX(D:D,MATCH(ROW(225:225),G:G,0),1),"")</f>
        <v/>
      </c>
      <c r="R227" t="str" cm="1">
        <f t="array" ref="R227">IFERROR(INDEX(D:D,MATCH(ROW(225:225),H:H,0),1),"")</f>
        <v>234931　木工/家具(手)</v>
      </c>
      <c r="T227" t="str" cm="1">
        <f t="array" ref="T227">IFERROR(INDEX(D:D,MATCH(ROW(225:225),I:I,0),1),"")</f>
        <v>234931　木工/家具(手)</v>
      </c>
      <c r="V227" t="str" cm="1">
        <f t="array" ref="V227">IFERROR(INDEX(D:D,MATCH(ROW(225:225),J:J,0),1),"")</f>
        <v>234931　木工/家具(手)</v>
      </c>
    </row>
    <row r="228" spans="4:22" x14ac:dyDescent="0.4">
      <c r="D228" t="s">
        <v>347</v>
      </c>
      <c r="E228">
        <f>COUNTIF($D$3:D228,"*"&amp;$B$3&amp;"*")</f>
        <v>0</v>
      </c>
      <c r="F228">
        <f>COUNTIF($D$3:D228,"*"&amp;$B$4&amp;"*")</f>
        <v>0</v>
      </c>
      <c r="G228">
        <f>COUNTIF($D$3:D228,"*"&amp;$B$5&amp;"*")</f>
        <v>0</v>
      </c>
      <c r="H228">
        <f>COUNTIF($D$3:D228,"*"&amp;$B$6&amp;"*")</f>
        <v>226</v>
      </c>
      <c r="I228">
        <f>COUNTIF($D$3:D228,"*"&amp;$B$7&amp;"*")</f>
        <v>226</v>
      </c>
      <c r="J228">
        <f>COUNTIF($D$3:D228,"*"&amp;$B$8&amp;"*")</f>
        <v>226</v>
      </c>
      <c r="L228" t="str" cm="1">
        <f t="array" ref="L228">IFERROR(INDEX(D:D,MATCH(ROW(226:226),E:E,0),1),"")</f>
        <v/>
      </c>
      <c r="N228" t="str" cm="1">
        <f t="array" ref="N228">IFERROR(INDEX(D:D,MATCH(ROW(226:226),F:F,0),1),"")</f>
        <v/>
      </c>
      <c r="P228" t="str" cm="1">
        <f t="array" ref="P228">IFERROR(INDEX(D:D,MATCH(ROW(226:226),G:G,0),1),"")</f>
        <v/>
      </c>
      <c r="R228" t="str" cm="1">
        <f t="array" ref="R228">IFERROR(INDEX(D:D,MATCH(ROW(226:226),H:H,0),1),"")</f>
        <v>234934　木工/家具(材)</v>
      </c>
      <c r="T228" t="str" cm="1">
        <f t="array" ref="T228">IFERROR(INDEX(D:D,MATCH(ROW(226:226),I:I,0),1),"")</f>
        <v>234934　木工/家具(材)</v>
      </c>
      <c r="V228" t="str" cm="1">
        <f t="array" ref="V228">IFERROR(INDEX(D:D,MATCH(ROW(226:226),J:J,0),1),"")</f>
        <v>234934　木工/家具(材)</v>
      </c>
    </row>
    <row r="229" spans="4:22" x14ac:dyDescent="0.4">
      <c r="D229" t="s">
        <v>348</v>
      </c>
      <c r="E229">
        <f>COUNTIF($D$3:D229,"*"&amp;$B$3&amp;"*")</f>
        <v>0</v>
      </c>
      <c r="F229">
        <f>COUNTIF($D$3:D229,"*"&amp;$B$4&amp;"*")</f>
        <v>0</v>
      </c>
      <c r="G229">
        <f>COUNTIF($D$3:D229,"*"&amp;$B$5&amp;"*")</f>
        <v>0</v>
      </c>
      <c r="H229">
        <f>COUNTIF($D$3:D229,"*"&amp;$B$6&amp;"*")</f>
        <v>227</v>
      </c>
      <c r="I229">
        <f>COUNTIF($D$3:D229,"*"&amp;$B$7&amp;"*")</f>
        <v>227</v>
      </c>
      <c r="J229">
        <f>COUNTIF($D$3:D229,"*"&amp;$B$8&amp;"*")</f>
        <v>227</v>
      </c>
      <c r="L229" t="str" cm="1">
        <f t="array" ref="L229">IFERROR(INDEX(D:D,MATCH(ROW(227:227),E:E,0),1),"")</f>
        <v/>
      </c>
      <c r="N229" t="str" cm="1">
        <f t="array" ref="N229">IFERROR(INDEX(D:D,MATCH(ROW(227:227),F:F,0),1),"")</f>
        <v/>
      </c>
      <c r="P229" t="str" cm="1">
        <f t="array" ref="P229">IFERROR(INDEX(D:D,MATCH(ROW(227:227),G:G,0),1),"")</f>
        <v/>
      </c>
      <c r="R229" t="str" cm="1">
        <f t="array" ref="R229">IFERROR(INDEX(D:D,MATCH(ROW(227:227),H:H,0),1),"")</f>
        <v>234937　木工/ﾙﾈｽ工事</v>
      </c>
      <c r="T229" t="str" cm="1">
        <f t="array" ref="T229">IFERROR(INDEX(D:D,MATCH(ROW(227:227),I:I,0),1),"")</f>
        <v>234937　木工/ﾙﾈｽ工事</v>
      </c>
      <c r="V229" t="str" cm="1">
        <f t="array" ref="V229">IFERROR(INDEX(D:D,MATCH(ROW(227:227),J:J,0),1),"")</f>
        <v>234937　木工/ﾙﾈｽ工事</v>
      </c>
    </row>
    <row r="230" spans="4:22" x14ac:dyDescent="0.4">
      <c r="D230" t="s">
        <v>349</v>
      </c>
      <c r="E230">
        <f>COUNTIF($D$3:D230,"*"&amp;$B$3&amp;"*")</f>
        <v>0</v>
      </c>
      <c r="F230">
        <f>COUNTIF($D$3:D230,"*"&amp;$B$4&amp;"*")</f>
        <v>0</v>
      </c>
      <c r="G230">
        <f>COUNTIF($D$3:D230,"*"&amp;$B$5&amp;"*")</f>
        <v>0</v>
      </c>
      <c r="H230">
        <f>COUNTIF($D$3:D230,"*"&amp;$B$6&amp;"*")</f>
        <v>228</v>
      </c>
      <c r="I230">
        <f>COUNTIF($D$3:D230,"*"&amp;$B$7&amp;"*")</f>
        <v>228</v>
      </c>
      <c r="J230">
        <f>COUNTIF($D$3:D230,"*"&amp;$B$8&amp;"*")</f>
        <v>228</v>
      </c>
      <c r="L230" t="str" cm="1">
        <f t="array" ref="L230">IFERROR(INDEX(D:D,MATCH(ROW(228:228),E:E,0),1),"")</f>
        <v/>
      </c>
      <c r="N230" t="str" cm="1">
        <f t="array" ref="N230">IFERROR(INDEX(D:D,MATCH(ROW(228:228),F:F,0),1),"")</f>
        <v/>
      </c>
      <c r="P230" t="str" cm="1">
        <f t="array" ref="P230">IFERROR(INDEX(D:D,MATCH(ROW(228:228),G:G,0),1),"")</f>
        <v/>
      </c>
      <c r="R230" t="str" cm="1">
        <f t="array" ref="R230">IFERROR(INDEX(D:D,MATCH(ROW(228:228),H:H,0),1),"")</f>
        <v>234940　木工/ﾙﾈｽ(手)</v>
      </c>
      <c r="T230" t="str" cm="1">
        <f t="array" ref="T230">IFERROR(INDEX(D:D,MATCH(ROW(228:228),I:I,0),1),"")</f>
        <v>234940　木工/ﾙﾈｽ(手)</v>
      </c>
      <c r="V230" t="str" cm="1">
        <f t="array" ref="V230">IFERROR(INDEX(D:D,MATCH(ROW(228:228),J:J,0),1),"")</f>
        <v>234940　木工/ﾙﾈｽ(手)</v>
      </c>
    </row>
    <row r="231" spans="4:22" x14ac:dyDescent="0.4">
      <c r="D231" t="s">
        <v>350</v>
      </c>
      <c r="E231">
        <f>COUNTIF($D$3:D231,"*"&amp;$B$3&amp;"*")</f>
        <v>0</v>
      </c>
      <c r="F231">
        <f>COUNTIF($D$3:D231,"*"&amp;$B$4&amp;"*")</f>
        <v>0</v>
      </c>
      <c r="G231">
        <f>COUNTIF($D$3:D231,"*"&amp;$B$5&amp;"*")</f>
        <v>0</v>
      </c>
      <c r="H231">
        <f>COUNTIF($D$3:D231,"*"&amp;$B$6&amp;"*")</f>
        <v>229</v>
      </c>
      <c r="I231">
        <f>COUNTIF($D$3:D231,"*"&amp;$B$7&amp;"*")</f>
        <v>229</v>
      </c>
      <c r="J231">
        <f>COUNTIF($D$3:D231,"*"&amp;$B$8&amp;"*")</f>
        <v>229</v>
      </c>
      <c r="L231" t="str" cm="1">
        <f t="array" ref="L231">IFERROR(INDEX(D:D,MATCH(ROW(229:229),E:E,0),1),"")</f>
        <v/>
      </c>
      <c r="N231" t="str" cm="1">
        <f t="array" ref="N231">IFERROR(INDEX(D:D,MATCH(ROW(229:229),F:F,0),1),"")</f>
        <v/>
      </c>
      <c r="P231" t="str" cm="1">
        <f t="array" ref="P231">IFERROR(INDEX(D:D,MATCH(ROW(229:229),G:G,0),1),"")</f>
        <v/>
      </c>
      <c r="R231" t="str" cm="1">
        <f t="array" ref="R231">IFERROR(INDEX(D:D,MATCH(ROW(229:229),H:H,0),1),"")</f>
        <v>234943　木工/ﾙﾈｽ(材)</v>
      </c>
      <c r="T231" t="str" cm="1">
        <f t="array" ref="T231">IFERROR(INDEX(D:D,MATCH(ROW(229:229),I:I,0),1),"")</f>
        <v>234943　木工/ﾙﾈｽ(材)</v>
      </c>
      <c r="V231" t="str" cm="1">
        <f t="array" ref="V231">IFERROR(INDEX(D:D,MATCH(ROW(229:229),J:J,0),1),"")</f>
        <v>234943　木工/ﾙﾈｽ(材)</v>
      </c>
    </row>
    <row r="232" spans="4:22" x14ac:dyDescent="0.4">
      <c r="D232" t="s">
        <v>351</v>
      </c>
      <c r="E232">
        <f>COUNTIF($D$3:D232,"*"&amp;$B$3&amp;"*")</f>
        <v>0</v>
      </c>
      <c r="F232">
        <f>COUNTIF($D$3:D232,"*"&amp;$B$4&amp;"*")</f>
        <v>0</v>
      </c>
      <c r="G232">
        <f>COUNTIF($D$3:D232,"*"&amp;$B$5&amp;"*")</f>
        <v>0</v>
      </c>
      <c r="H232">
        <f>COUNTIF($D$3:D232,"*"&amp;$B$6&amp;"*")</f>
        <v>230</v>
      </c>
      <c r="I232">
        <f>COUNTIF($D$3:D232,"*"&amp;$B$7&amp;"*")</f>
        <v>230</v>
      </c>
      <c r="J232">
        <f>COUNTIF($D$3:D232,"*"&amp;$B$8&amp;"*")</f>
        <v>230</v>
      </c>
      <c r="L232" t="str" cm="1">
        <f t="array" ref="L232">IFERROR(INDEX(D:D,MATCH(ROW(230:230),E:E,0),1),"")</f>
        <v/>
      </c>
      <c r="N232" t="str" cm="1">
        <f t="array" ref="N232">IFERROR(INDEX(D:D,MATCH(ROW(230:230),F:F,0),1),"")</f>
        <v/>
      </c>
      <c r="P232" t="str" cm="1">
        <f t="array" ref="P232">IFERROR(INDEX(D:D,MATCH(ROW(230:230),G:G,0),1),"")</f>
        <v/>
      </c>
      <c r="R232" t="str" cm="1">
        <f t="array" ref="R232">IFERROR(INDEX(D:D,MATCH(ROW(230:230),H:H,0),1),"")</f>
        <v>234995　木工/その他工事</v>
      </c>
      <c r="T232" t="str" cm="1">
        <f t="array" ref="T232">IFERROR(INDEX(D:D,MATCH(ROW(230:230),I:I,0),1),"")</f>
        <v>234995　木工/その他工事</v>
      </c>
      <c r="V232" t="str" cm="1">
        <f t="array" ref="V232">IFERROR(INDEX(D:D,MATCH(ROW(230:230),J:J,0),1),"")</f>
        <v>234995　木工/その他工事</v>
      </c>
    </row>
    <row r="233" spans="4:22" x14ac:dyDescent="0.4">
      <c r="D233" t="s">
        <v>352</v>
      </c>
      <c r="E233">
        <f>COUNTIF($D$3:D233,"*"&amp;$B$3&amp;"*")</f>
        <v>0</v>
      </c>
      <c r="F233">
        <f>COUNTIF($D$3:D233,"*"&amp;$B$4&amp;"*")</f>
        <v>0</v>
      </c>
      <c r="G233">
        <f>COUNTIF($D$3:D233,"*"&amp;$B$5&amp;"*")</f>
        <v>0</v>
      </c>
      <c r="H233">
        <f>COUNTIF($D$3:D233,"*"&amp;$B$6&amp;"*")</f>
        <v>231</v>
      </c>
      <c r="I233">
        <f>COUNTIF($D$3:D233,"*"&amp;$B$7&amp;"*")</f>
        <v>231</v>
      </c>
      <c r="J233">
        <f>COUNTIF($D$3:D233,"*"&amp;$B$8&amp;"*")</f>
        <v>231</v>
      </c>
      <c r="L233" t="str" cm="1">
        <f t="array" ref="L233">IFERROR(INDEX(D:D,MATCH(ROW(231:231),E:E,0),1),"")</f>
        <v/>
      </c>
      <c r="N233" t="str" cm="1">
        <f t="array" ref="N233">IFERROR(INDEX(D:D,MATCH(ROW(231:231),F:F,0),1),"")</f>
        <v/>
      </c>
      <c r="P233" t="str" cm="1">
        <f t="array" ref="P233">IFERROR(INDEX(D:D,MATCH(ROW(231:231),G:G,0),1),"")</f>
        <v/>
      </c>
      <c r="R233" t="str" cm="1">
        <f t="array" ref="R233">IFERROR(INDEX(D:D,MATCH(ROW(231:231),H:H,0),1),"")</f>
        <v>234997　木工/その他(材)</v>
      </c>
      <c r="T233" t="str" cm="1">
        <f t="array" ref="T233">IFERROR(INDEX(D:D,MATCH(ROW(231:231),I:I,0),1),"")</f>
        <v>234997　木工/その他(材)</v>
      </c>
      <c r="V233" t="str" cm="1">
        <f t="array" ref="V233">IFERROR(INDEX(D:D,MATCH(ROW(231:231),J:J,0),1),"")</f>
        <v>234997　木工/その他(材)</v>
      </c>
    </row>
    <row r="234" spans="4:22" x14ac:dyDescent="0.4">
      <c r="D234" t="s">
        <v>353</v>
      </c>
      <c r="E234">
        <f>COUNTIF($D$3:D234,"*"&amp;$B$3&amp;"*")</f>
        <v>0</v>
      </c>
      <c r="F234">
        <f>COUNTIF($D$3:D234,"*"&amp;$B$4&amp;"*")</f>
        <v>0</v>
      </c>
      <c r="G234">
        <f>COUNTIF($D$3:D234,"*"&amp;$B$5&amp;"*")</f>
        <v>0</v>
      </c>
      <c r="H234">
        <f>COUNTIF($D$3:D234,"*"&amp;$B$6&amp;"*")</f>
        <v>232</v>
      </c>
      <c r="I234">
        <f>COUNTIF($D$3:D234,"*"&amp;$B$7&amp;"*")</f>
        <v>232</v>
      </c>
      <c r="J234">
        <f>COUNTIF($D$3:D234,"*"&amp;$B$8&amp;"*")</f>
        <v>232</v>
      </c>
      <c r="L234" t="str" cm="1">
        <f t="array" ref="L234">IFERROR(INDEX(D:D,MATCH(ROW(232:232),E:E,0),1),"")</f>
        <v/>
      </c>
      <c r="N234" t="str" cm="1">
        <f t="array" ref="N234">IFERROR(INDEX(D:D,MATCH(ROW(232:232),F:F,0),1),"")</f>
        <v/>
      </c>
      <c r="P234" t="str" cm="1">
        <f t="array" ref="P234">IFERROR(INDEX(D:D,MATCH(ROW(232:232),G:G,0),1),"")</f>
        <v/>
      </c>
      <c r="R234" t="str" cm="1">
        <f t="array" ref="R234">IFERROR(INDEX(D:D,MATCH(ROW(232:232),H:H,0),1),"")</f>
        <v>235213　石工事</v>
      </c>
      <c r="T234" t="str" cm="1">
        <f t="array" ref="T234">IFERROR(INDEX(D:D,MATCH(ROW(232:232),I:I,0),1),"")</f>
        <v>235213　石工事</v>
      </c>
      <c r="V234" t="str" cm="1">
        <f t="array" ref="V234">IFERROR(INDEX(D:D,MATCH(ROW(232:232),J:J,0),1),"")</f>
        <v>235213　石工事</v>
      </c>
    </row>
    <row r="235" spans="4:22" x14ac:dyDescent="0.4">
      <c r="D235" t="s">
        <v>354</v>
      </c>
      <c r="E235">
        <f>COUNTIF($D$3:D235,"*"&amp;$B$3&amp;"*")</f>
        <v>0</v>
      </c>
      <c r="F235">
        <f>COUNTIF($D$3:D235,"*"&amp;$B$4&amp;"*")</f>
        <v>0</v>
      </c>
      <c r="G235">
        <f>COUNTIF($D$3:D235,"*"&amp;$B$5&amp;"*")</f>
        <v>0</v>
      </c>
      <c r="H235">
        <f>COUNTIF($D$3:D235,"*"&amp;$B$6&amp;"*")</f>
        <v>233</v>
      </c>
      <c r="I235">
        <f>COUNTIF($D$3:D235,"*"&amp;$B$7&amp;"*")</f>
        <v>233</v>
      </c>
      <c r="J235">
        <f>COUNTIF($D$3:D235,"*"&amp;$B$8&amp;"*")</f>
        <v>233</v>
      </c>
      <c r="L235" t="str" cm="1">
        <f t="array" ref="L235">IFERROR(INDEX(D:D,MATCH(ROW(233:233),E:E,0),1),"")</f>
        <v/>
      </c>
      <c r="N235" t="str" cm="1">
        <f t="array" ref="N235">IFERROR(INDEX(D:D,MATCH(ROW(233:233),F:F,0),1),"")</f>
        <v/>
      </c>
      <c r="P235" t="str" cm="1">
        <f t="array" ref="P235">IFERROR(INDEX(D:D,MATCH(ROW(233:233),G:G,0),1),"")</f>
        <v/>
      </c>
      <c r="R235" t="str" cm="1">
        <f t="array" ref="R235">IFERROR(INDEX(D:D,MATCH(ROW(233:233),H:H,0),1),"")</f>
        <v>235216　石工(材)</v>
      </c>
      <c r="T235" t="str" cm="1">
        <f t="array" ref="T235">IFERROR(INDEX(D:D,MATCH(ROW(233:233),I:I,0),1),"")</f>
        <v>235216　石工(材)</v>
      </c>
      <c r="V235" t="str" cm="1">
        <f t="array" ref="V235">IFERROR(INDEX(D:D,MATCH(ROW(233:233),J:J,0),1),"")</f>
        <v>235216　石工(材)</v>
      </c>
    </row>
    <row r="236" spans="4:22" x14ac:dyDescent="0.4">
      <c r="D236" t="s">
        <v>355</v>
      </c>
      <c r="E236">
        <f>COUNTIF($D$3:D236,"*"&amp;$B$3&amp;"*")</f>
        <v>0</v>
      </c>
      <c r="F236">
        <f>COUNTIF($D$3:D236,"*"&amp;$B$4&amp;"*")</f>
        <v>0</v>
      </c>
      <c r="G236">
        <f>COUNTIF($D$3:D236,"*"&amp;$B$5&amp;"*")</f>
        <v>0</v>
      </c>
      <c r="H236">
        <f>COUNTIF($D$3:D236,"*"&amp;$B$6&amp;"*")</f>
        <v>234</v>
      </c>
      <c r="I236">
        <f>COUNTIF($D$3:D236,"*"&amp;$B$7&amp;"*")</f>
        <v>234</v>
      </c>
      <c r="J236">
        <f>COUNTIF($D$3:D236,"*"&amp;$B$8&amp;"*")</f>
        <v>234</v>
      </c>
      <c r="L236" t="str" cm="1">
        <f t="array" ref="L236">IFERROR(INDEX(D:D,MATCH(ROW(234:234),E:E,0),1),"")</f>
        <v/>
      </c>
      <c r="N236" t="str" cm="1">
        <f t="array" ref="N236">IFERROR(INDEX(D:D,MATCH(ROW(234:234),F:F,0),1),"")</f>
        <v/>
      </c>
      <c r="P236" t="str" cm="1">
        <f t="array" ref="P236">IFERROR(INDEX(D:D,MATCH(ROW(234:234),G:G,0),1),"")</f>
        <v/>
      </c>
      <c r="R236" t="str" cm="1">
        <f t="array" ref="R236">IFERROR(INDEX(D:D,MATCH(ROW(234:234),H:H,0),1),"")</f>
        <v>235295　石工/その他工事</v>
      </c>
      <c r="T236" t="str" cm="1">
        <f t="array" ref="T236">IFERROR(INDEX(D:D,MATCH(ROW(234:234),I:I,0),1),"")</f>
        <v>235295　石工/その他工事</v>
      </c>
      <c r="V236" t="str" cm="1">
        <f t="array" ref="V236">IFERROR(INDEX(D:D,MATCH(ROW(234:234),J:J,0),1),"")</f>
        <v>235295　石工/その他工事</v>
      </c>
    </row>
    <row r="237" spans="4:22" x14ac:dyDescent="0.4">
      <c r="D237" t="s">
        <v>356</v>
      </c>
      <c r="E237">
        <f>COUNTIF($D$3:D237,"*"&amp;$B$3&amp;"*")</f>
        <v>0</v>
      </c>
      <c r="F237">
        <f>COUNTIF($D$3:D237,"*"&amp;$B$4&amp;"*")</f>
        <v>0</v>
      </c>
      <c r="G237">
        <f>COUNTIF($D$3:D237,"*"&amp;$B$5&amp;"*")</f>
        <v>0</v>
      </c>
      <c r="H237">
        <f>COUNTIF($D$3:D237,"*"&amp;$B$6&amp;"*")</f>
        <v>235</v>
      </c>
      <c r="I237">
        <f>COUNTIF($D$3:D237,"*"&amp;$B$7&amp;"*")</f>
        <v>235</v>
      </c>
      <c r="J237">
        <f>COUNTIF($D$3:D237,"*"&amp;$B$8&amp;"*")</f>
        <v>235</v>
      </c>
      <c r="L237" t="str" cm="1">
        <f t="array" ref="L237">IFERROR(INDEX(D:D,MATCH(ROW(235:235),E:E,0),1),"")</f>
        <v/>
      </c>
      <c r="N237" t="str" cm="1">
        <f t="array" ref="N237">IFERROR(INDEX(D:D,MATCH(ROW(235:235),F:F,0),1),"")</f>
        <v/>
      </c>
      <c r="P237" t="str" cm="1">
        <f t="array" ref="P237">IFERROR(INDEX(D:D,MATCH(ROW(235:235),G:G,0),1),"")</f>
        <v/>
      </c>
      <c r="R237" t="str" cm="1">
        <f t="array" ref="R237">IFERROR(INDEX(D:D,MATCH(ROW(235:235),H:H,0),1),"")</f>
        <v>235297　石工/その他(材)</v>
      </c>
      <c r="T237" t="str" cm="1">
        <f t="array" ref="T237">IFERROR(INDEX(D:D,MATCH(ROW(235:235),I:I,0),1),"")</f>
        <v>235297　石工/その他(材)</v>
      </c>
      <c r="V237" t="str" cm="1">
        <f t="array" ref="V237">IFERROR(INDEX(D:D,MATCH(ROW(235:235),J:J,0),1),"")</f>
        <v>235297　石工/その他(材)</v>
      </c>
    </row>
    <row r="238" spans="4:22" x14ac:dyDescent="0.4">
      <c r="D238" t="s">
        <v>357</v>
      </c>
      <c r="E238">
        <f>COUNTIF($D$3:D238,"*"&amp;$B$3&amp;"*")</f>
        <v>0</v>
      </c>
      <c r="F238">
        <f>COUNTIF($D$3:D238,"*"&amp;$B$4&amp;"*")</f>
        <v>0</v>
      </c>
      <c r="G238">
        <f>COUNTIF($D$3:D238,"*"&amp;$B$5&amp;"*")</f>
        <v>0</v>
      </c>
      <c r="H238">
        <f>COUNTIF($D$3:D238,"*"&amp;$B$6&amp;"*")</f>
        <v>236</v>
      </c>
      <c r="I238">
        <f>COUNTIF($D$3:D238,"*"&amp;$B$7&amp;"*")</f>
        <v>236</v>
      </c>
      <c r="J238">
        <f>COUNTIF($D$3:D238,"*"&amp;$B$8&amp;"*")</f>
        <v>236</v>
      </c>
      <c r="L238" t="str" cm="1">
        <f t="array" ref="L238">IFERROR(INDEX(D:D,MATCH(ROW(236:236),E:E,0),1),"")</f>
        <v/>
      </c>
      <c r="N238" t="str" cm="1">
        <f t="array" ref="N238">IFERROR(INDEX(D:D,MATCH(ROW(236:236),F:F,0),1),"")</f>
        <v/>
      </c>
      <c r="P238" t="str" cm="1">
        <f t="array" ref="P238">IFERROR(INDEX(D:D,MATCH(ROW(236:236),G:G,0),1),"")</f>
        <v/>
      </c>
      <c r="R238" t="str" cm="1">
        <f t="array" ref="R238">IFERROR(INDEX(D:D,MATCH(ROW(236:236),H:H,0),1),"")</f>
        <v>235513　ﾀｲﾙ工事</v>
      </c>
      <c r="T238" t="str" cm="1">
        <f t="array" ref="T238">IFERROR(INDEX(D:D,MATCH(ROW(236:236),I:I,0),1),"")</f>
        <v>235513　ﾀｲﾙ工事</v>
      </c>
      <c r="V238" t="str" cm="1">
        <f t="array" ref="V238">IFERROR(INDEX(D:D,MATCH(ROW(236:236),J:J,0),1),"")</f>
        <v>235513　ﾀｲﾙ工事</v>
      </c>
    </row>
    <row r="239" spans="4:22" x14ac:dyDescent="0.4">
      <c r="D239" t="s">
        <v>358</v>
      </c>
      <c r="E239">
        <f>COUNTIF($D$3:D239,"*"&amp;$B$3&amp;"*")</f>
        <v>0</v>
      </c>
      <c r="F239">
        <f>COUNTIF($D$3:D239,"*"&amp;$B$4&amp;"*")</f>
        <v>0</v>
      </c>
      <c r="G239">
        <f>COUNTIF($D$3:D239,"*"&amp;$B$5&amp;"*")</f>
        <v>0</v>
      </c>
      <c r="H239">
        <f>COUNTIF($D$3:D239,"*"&amp;$B$6&amp;"*")</f>
        <v>237</v>
      </c>
      <c r="I239">
        <f>COUNTIF($D$3:D239,"*"&amp;$B$7&amp;"*")</f>
        <v>237</v>
      </c>
      <c r="J239">
        <f>COUNTIF($D$3:D239,"*"&amp;$B$8&amp;"*")</f>
        <v>237</v>
      </c>
      <c r="L239" t="str" cm="1">
        <f t="array" ref="L239">IFERROR(INDEX(D:D,MATCH(ROW(237:237),E:E,0),1),"")</f>
        <v/>
      </c>
      <c r="N239" t="str" cm="1">
        <f t="array" ref="N239">IFERROR(INDEX(D:D,MATCH(ROW(237:237),F:F,0),1),"")</f>
        <v/>
      </c>
      <c r="P239" t="str" cm="1">
        <f t="array" ref="P239">IFERROR(INDEX(D:D,MATCH(ROW(237:237),G:G,0),1),"")</f>
        <v/>
      </c>
      <c r="R239" t="str" cm="1">
        <f t="array" ref="R239">IFERROR(INDEX(D:D,MATCH(ROW(237:237),H:H,0),1),"")</f>
        <v>235516　ﾀｲﾙ(材)</v>
      </c>
      <c r="T239" t="str" cm="1">
        <f t="array" ref="T239">IFERROR(INDEX(D:D,MATCH(ROW(237:237),I:I,0),1),"")</f>
        <v>235516　ﾀｲﾙ(材)</v>
      </c>
      <c r="V239" t="str" cm="1">
        <f t="array" ref="V239">IFERROR(INDEX(D:D,MATCH(ROW(237:237),J:J,0),1),"")</f>
        <v>235516　ﾀｲﾙ(材)</v>
      </c>
    </row>
    <row r="240" spans="4:22" x14ac:dyDescent="0.4">
      <c r="D240" t="s">
        <v>359</v>
      </c>
      <c r="E240">
        <f>COUNTIF($D$3:D240,"*"&amp;$B$3&amp;"*")</f>
        <v>0</v>
      </c>
      <c r="F240">
        <f>COUNTIF($D$3:D240,"*"&amp;$B$4&amp;"*")</f>
        <v>0</v>
      </c>
      <c r="G240">
        <f>COUNTIF($D$3:D240,"*"&amp;$B$5&amp;"*")</f>
        <v>0</v>
      </c>
      <c r="H240">
        <f>COUNTIF($D$3:D240,"*"&amp;$B$6&amp;"*")</f>
        <v>238</v>
      </c>
      <c r="I240">
        <f>COUNTIF($D$3:D240,"*"&amp;$B$7&amp;"*")</f>
        <v>238</v>
      </c>
      <c r="J240">
        <f>COUNTIF($D$3:D240,"*"&amp;$B$8&amp;"*")</f>
        <v>238</v>
      </c>
      <c r="L240" t="str" cm="1">
        <f t="array" ref="L240">IFERROR(INDEX(D:D,MATCH(ROW(238:238),E:E,0),1),"")</f>
        <v/>
      </c>
      <c r="N240" t="str" cm="1">
        <f t="array" ref="N240">IFERROR(INDEX(D:D,MATCH(ROW(238:238),F:F,0),1),"")</f>
        <v/>
      </c>
      <c r="P240" t="str" cm="1">
        <f t="array" ref="P240">IFERROR(INDEX(D:D,MATCH(ROW(238:238),G:G,0),1),"")</f>
        <v/>
      </c>
      <c r="R240" t="str" cm="1">
        <f t="array" ref="R240">IFERROR(INDEX(D:D,MATCH(ROW(238:238),H:H,0),1),"")</f>
        <v>235519　ﾀｲﾙ/超高圧洗浄工事</v>
      </c>
      <c r="T240" t="str" cm="1">
        <f t="array" ref="T240">IFERROR(INDEX(D:D,MATCH(ROW(238:238),I:I,0),1),"")</f>
        <v>235519　ﾀｲﾙ/超高圧洗浄工事</v>
      </c>
      <c r="V240" t="str" cm="1">
        <f t="array" ref="V240">IFERROR(INDEX(D:D,MATCH(ROW(238:238),J:J,0),1),"")</f>
        <v>235519　ﾀｲﾙ/超高圧洗浄工事</v>
      </c>
    </row>
    <row r="241" spans="4:22" x14ac:dyDescent="0.4">
      <c r="D241" t="s">
        <v>360</v>
      </c>
      <c r="E241">
        <f>COUNTIF($D$3:D241,"*"&amp;$B$3&amp;"*")</f>
        <v>0</v>
      </c>
      <c r="F241">
        <f>COUNTIF($D$3:D241,"*"&amp;$B$4&amp;"*")</f>
        <v>0</v>
      </c>
      <c r="G241">
        <f>COUNTIF($D$3:D241,"*"&amp;$B$5&amp;"*")</f>
        <v>0</v>
      </c>
      <c r="H241">
        <f>COUNTIF($D$3:D241,"*"&amp;$B$6&amp;"*")</f>
        <v>239</v>
      </c>
      <c r="I241">
        <f>COUNTIF($D$3:D241,"*"&amp;$B$7&amp;"*")</f>
        <v>239</v>
      </c>
      <c r="J241">
        <f>COUNTIF($D$3:D241,"*"&amp;$B$8&amp;"*")</f>
        <v>239</v>
      </c>
      <c r="L241" t="str" cm="1">
        <f t="array" ref="L241">IFERROR(INDEX(D:D,MATCH(ROW(239:239),E:E,0),1),"")</f>
        <v/>
      </c>
      <c r="N241" t="str" cm="1">
        <f t="array" ref="N241">IFERROR(INDEX(D:D,MATCH(ROW(239:239),F:F,0),1),"")</f>
        <v/>
      </c>
      <c r="P241" t="str" cm="1">
        <f t="array" ref="P241">IFERROR(INDEX(D:D,MATCH(ROW(239:239),G:G,0),1),"")</f>
        <v/>
      </c>
      <c r="R241" t="str" cm="1">
        <f t="array" ref="R241">IFERROR(INDEX(D:D,MATCH(ROW(239:239),H:H,0),1),"")</f>
        <v>235595　ﾀｲﾙ/その他工事</v>
      </c>
      <c r="T241" t="str" cm="1">
        <f t="array" ref="T241">IFERROR(INDEX(D:D,MATCH(ROW(239:239),I:I,0),1),"")</f>
        <v>235595　ﾀｲﾙ/その他工事</v>
      </c>
      <c r="V241" t="str" cm="1">
        <f t="array" ref="V241">IFERROR(INDEX(D:D,MATCH(ROW(239:239),J:J,0),1),"")</f>
        <v>235595　ﾀｲﾙ/その他工事</v>
      </c>
    </row>
    <row r="242" spans="4:22" x14ac:dyDescent="0.4">
      <c r="D242" t="s">
        <v>361</v>
      </c>
      <c r="E242">
        <f>COUNTIF($D$3:D242,"*"&amp;$B$3&amp;"*")</f>
        <v>0</v>
      </c>
      <c r="F242">
        <f>COUNTIF($D$3:D242,"*"&amp;$B$4&amp;"*")</f>
        <v>0</v>
      </c>
      <c r="G242">
        <f>COUNTIF($D$3:D242,"*"&amp;$B$5&amp;"*")</f>
        <v>0</v>
      </c>
      <c r="H242">
        <f>COUNTIF($D$3:D242,"*"&amp;$B$6&amp;"*")</f>
        <v>240</v>
      </c>
      <c r="I242">
        <f>COUNTIF($D$3:D242,"*"&amp;$B$7&amp;"*")</f>
        <v>240</v>
      </c>
      <c r="J242">
        <f>COUNTIF($D$3:D242,"*"&amp;$B$8&amp;"*")</f>
        <v>240</v>
      </c>
      <c r="L242" t="str" cm="1">
        <f t="array" ref="L242">IFERROR(INDEX(D:D,MATCH(ROW(240:240),E:E,0),1),"")</f>
        <v/>
      </c>
      <c r="N242" t="str" cm="1">
        <f t="array" ref="N242">IFERROR(INDEX(D:D,MATCH(ROW(240:240),F:F,0),1),"")</f>
        <v/>
      </c>
      <c r="P242" t="str" cm="1">
        <f t="array" ref="P242">IFERROR(INDEX(D:D,MATCH(ROW(240:240),G:G,0),1),"")</f>
        <v/>
      </c>
      <c r="R242" t="str" cm="1">
        <f t="array" ref="R242">IFERROR(INDEX(D:D,MATCH(ROW(240:240),H:H,0),1),"")</f>
        <v>235597　ﾀｲﾙ/その他(材)</v>
      </c>
      <c r="T242" t="str" cm="1">
        <f t="array" ref="T242">IFERROR(INDEX(D:D,MATCH(ROW(240:240),I:I,0),1),"")</f>
        <v>235597　ﾀｲﾙ/その他(材)</v>
      </c>
      <c r="V242" t="str" cm="1">
        <f t="array" ref="V242">IFERROR(INDEX(D:D,MATCH(ROW(240:240),J:J,0),1),"")</f>
        <v>235597　ﾀｲﾙ/その他(材)</v>
      </c>
    </row>
    <row r="243" spans="4:22" x14ac:dyDescent="0.4">
      <c r="D243" t="s">
        <v>362</v>
      </c>
      <c r="E243">
        <f>COUNTIF($D$3:D243,"*"&amp;$B$3&amp;"*")</f>
        <v>0</v>
      </c>
      <c r="F243">
        <f>COUNTIF($D$3:D243,"*"&amp;$B$4&amp;"*")</f>
        <v>0</v>
      </c>
      <c r="G243">
        <f>COUNTIF($D$3:D243,"*"&amp;$B$5&amp;"*")</f>
        <v>0</v>
      </c>
      <c r="H243">
        <f>COUNTIF($D$3:D243,"*"&amp;$B$6&amp;"*")</f>
        <v>241</v>
      </c>
      <c r="I243">
        <f>COUNTIF($D$3:D243,"*"&amp;$B$7&amp;"*")</f>
        <v>241</v>
      </c>
      <c r="J243">
        <f>COUNTIF($D$3:D243,"*"&amp;$B$8&amp;"*")</f>
        <v>241</v>
      </c>
      <c r="L243" t="str" cm="1">
        <f t="array" ref="L243">IFERROR(INDEX(D:D,MATCH(ROW(241:241),E:E,0),1),"")</f>
        <v/>
      </c>
      <c r="N243" t="str" cm="1">
        <f t="array" ref="N243">IFERROR(INDEX(D:D,MATCH(ROW(241:241),F:F,0),1),"")</f>
        <v/>
      </c>
      <c r="P243" t="str" cm="1">
        <f t="array" ref="P243">IFERROR(INDEX(D:D,MATCH(ROW(241:241),G:G,0),1),"")</f>
        <v/>
      </c>
      <c r="R243" t="str" cm="1">
        <f t="array" ref="R243">IFERROR(INDEX(D:D,MATCH(ROW(241:241),H:H,0),1),"")</f>
        <v>235813　金属製建具工事</v>
      </c>
      <c r="T243" t="str" cm="1">
        <f t="array" ref="T243">IFERROR(INDEX(D:D,MATCH(ROW(241:241),I:I,0),1),"")</f>
        <v>235813　金属製建具工事</v>
      </c>
      <c r="V243" t="str" cm="1">
        <f t="array" ref="V243">IFERROR(INDEX(D:D,MATCH(ROW(241:241),J:J,0),1),"")</f>
        <v>235813　金属製建具工事</v>
      </c>
    </row>
    <row r="244" spans="4:22" x14ac:dyDescent="0.4">
      <c r="D244" t="s">
        <v>363</v>
      </c>
      <c r="E244">
        <f>COUNTIF($D$3:D244,"*"&amp;$B$3&amp;"*")</f>
        <v>0</v>
      </c>
      <c r="F244">
        <f>COUNTIF($D$3:D244,"*"&amp;$B$4&amp;"*")</f>
        <v>0</v>
      </c>
      <c r="G244">
        <f>COUNTIF($D$3:D244,"*"&amp;$B$5&amp;"*")</f>
        <v>0</v>
      </c>
      <c r="H244">
        <f>COUNTIF($D$3:D244,"*"&amp;$B$6&amp;"*")</f>
        <v>242</v>
      </c>
      <c r="I244">
        <f>COUNTIF($D$3:D244,"*"&amp;$B$7&amp;"*")</f>
        <v>242</v>
      </c>
      <c r="J244">
        <f>COUNTIF($D$3:D244,"*"&amp;$B$8&amp;"*")</f>
        <v>242</v>
      </c>
      <c r="L244" t="str" cm="1">
        <f t="array" ref="L244">IFERROR(INDEX(D:D,MATCH(ROW(242:242),E:E,0),1),"")</f>
        <v/>
      </c>
      <c r="N244" t="str" cm="1">
        <f t="array" ref="N244">IFERROR(INDEX(D:D,MATCH(ROW(242:242),F:F,0),1),"")</f>
        <v/>
      </c>
      <c r="P244" t="str" cm="1">
        <f t="array" ref="P244">IFERROR(INDEX(D:D,MATCH(ROW(242:242),G:G,0),1),"")</f>
        <v/>
      </c>
      <c r="R244" t="str" cm="1">
        <f t="array" ref="R244">IFERROR(INDEX(D:D,MATCH(ROW(242:242),H:H,0),1),"")</f>
        <v>235816　金建/ｱﾙﾐﾆｳﾑ製建具工事</v>
      </c>
      <c r="T244" t="str" cm="1">
        <f t="array" ref="T244">IFERROR(INDEX(D:D,MATCH(ROW(242:242),I:I,0),1),"")</f>
        <v>235816　金建/ｱﾙﾐﾆｳﾑ製建具工事</v>
      </c>
      <c r="V244" t="str" cm="1">
        <f t="array" ref="V244">IFERROR(INDEX(D:D,MATCH(ROW(242:242),J:J,0),1),"")</f>
        <v>235816　金建/ｱﾙﾐﾆｳﾑ製建具工事</v>
      </c>
    </row>
    <row r="245" spans="4:22" x14ac:dyDescent="0.4">
      <c r="D245" t="s">
        <v>364</v>
      </c>
      <c r="E245">
        <f>COUNTIF($D$3:D245,"*"&amp;$B$3&amp;"*")</f>
        <v>0</v>
      </c>
      <c r="F245">
        <f>COUNTIF($D$3:D245,"*"&amp;$B$4&amp;"*")</f>
        <v>0</v>
      </c>
      <c r="G245">
        <f>COUNTIF($D$3:D245,"*"&amp;$B$5&amp;"*")</f>
        <v>0</v>
      </c>
      <c r="H245">
        <f>COUNTIF($D$3:D245,"*"&amp;$B$6&amp;"*")</f>
        <v>243</v>
      </c>
      <c r="I245">
        <f>COUNTIF($D$3:D245,"*"&amp;$B$7&amp;"*")</f>
        <v>243</v>
      </c>
      <c r="J245">
        <f>COUNTIF($D$3:D245,"*"&amp;$B$8&amp;"*")</f>
        <v>243</v>
      </c>
      <c r="L245" t="str" cm="1">
        <f t="array" ref="L245">IFERROR(INDEX(D:D,MATCH(ROW(243:243),E:E,0),1),"")</f>
        <v/>
      </c>
      <c r="N245" t="str" cm="1">
        <f t="array" ref="N245">IFERROR(INDEX(D:D,MATCH(ROW(243:243),F:F,0),1),"")</f>
        <v/>
      </c>
      <c r="P245" t="str" cm="1">
        <f t="array" ref="P245">IFERROR(INDEX(D:D,MATCH(ROW(243:243),G:G,0),1),"")</f>
        <v/>
      </c>
      <c r="R245" t="str" cm="1">
        <f t="array" ref="R245">IFERROR(INDEX(D:D,MATCH(ROW(243:243),H:H,0),1),"")</f>
        <v>235819　金建/鋼製建具工事</v>
      </c>
      <c r="T245" t="str" cm="1">
        <f t="array" ref="T245">IFERROR(INDEX(D:D,MATCH(ROW(243:243),I:I,0),1),"")</f>
        <v>235819　金建/鋼製建具工事</v>
      </c>
      <c r="V245" t="str" cm="1">
        <f t="array" ref="V245">IFERROR(INDEX(D:D,MATCH(ROW(243:243),J:J,0),1),"")</f>
        <v>235819　金建/鋼製建具工事</v>
      </c>
    </row>
    <row r="246" spans="4:22" x14ac:dyDescent="0.4">
      <c r="D246" t="s">
        <v>365</v>
      </c>
      <c r="E246">
        <f>COUNTIF($D$3:D246,"*"&amp;$B$3&amp;"*")</f>
        <v>0</v>
      </c>
      <c r="F246">
        <f>COUNTIF($D$3:D246,"*"&amp;$B$4&amp;"*")</f>
        <v>0</v>
      </c>
      <c r="G246">
        <f>COUNTIF($D$3:D246,"*"&amp;$B$5&amp;"*")</f>
        <v>0</v>
      </c>
      <c r="H246">
        <f>COUNTIF($D$3:D246,"*"&amp;$B$6&amp;"*")</f>
        <v>244</v>
      </c>
      <c r="I246">
        <f>COUNTIF($D$3:D246,"*"&amp;$B$7&amp;"*")</f>
        <v>244</v>
      </c>
      <c r="J246">
        <f>COUNTIF($D$3:D246,"*"&amp;$B$8&amp;"*")</f>
        <v>244</v>
      </c>
      <c r="L246" t="str" cm="1">
        <f t="array" ref="L246">IFERROR(INDEX(D:D,MATCH(ROW(244:244),E:E,0),1),"")</f>
        <v/>
      </c>
      <c r="N246" t="str" cm="1">
        <f t="array" ref="N246">IFERROR(INDEX(D:D,MATCH(ROW(244:244),F:F,0),1),"")</f>
        <v/>
      </c>
      <c r="P246" t="str" cm="1">
        <f t="array" ref="P246">IFERROR(INDEX(D:D,MATCH(ROW(244:244),G:G,0),1),"")</f>
        <v/>
      </c>
      <c r="R246" t="str" cm="1">
        <f t="array" ref="R246">IFERROR(INDEX(D:D,MATCH(ROW(244:244),H:H,0),1),"")</f>
        <v>235822　金建/自動ﾄﾞｱ工事</v>
      </c>
      <c r="T246" t="str" cm="1">
        <f t="array" ref="T246">IFERROR(INDEX(D:D,MATCH(ROW(244:244),I:I,0),1),"")</f>
        <v>235822　金建/自動ﾄﾞｱ工事</v>
      </c>
      <c r="V246" t="str" cm="1">
        <f t="array" ref="V246">IFERROR(INDEX(D:D,MATCH(ROW(244:244),J:J,0),1),"")</f>
        <v>235822　金建/自動ﾄﾞｱ工事</v>
      </c>
    </row>
    <row r="247" spans="4:22" x14ac:dyDescent="0.4">
      <c r="D247" t="s">
        <v>366</v>
      </c>
      <c r="E247">
        <f>COUNTIF($D$3:D247,"*"&amp;$B$3&amp;"*")</f>
        <v>0</v>
      </c>
      <c r="F247">
        <f>COUNTIF($D$3:D247,"*"&amp;$B$4&amp;"*")</f>
        <v>0</v>
      </c>
      <c r="G247">
        <f>COUNTIF($D$3:D247,"*"&amp;$B$5&amp;"*")</f>
        <v>0</v>
      </c>
      <c r="H247">
        <f>COUNTIF($D$3:D247,"*"&amp;$B$6&amp;"*")</f>
        <v>245</v>
      </c>
      <c r="I247">
        <f>COUNTIF($D$3:D247,"*"&amp;$B$7&amp;"*")</f>
        <v>245</v>
      </c>
      <c r="J247">
        <f>COUNTIF($D$3:D247,"*"&amp;$B$8&amp;"*")</f>
        <v>245</v>
      </c>
      <c r="L247" t="str" cm="1">
        <f t="array" ref="L247">IFERROR(INDEX(D:D,MATCH(ROW(245:245),E:E,0),1),"")</f>
        <v/>
      </c>
      <c r="N247" t="str" cm="1">
        <f t="array" ref="N247">IFERROR(INDEX(D:D,MATCH(ROW(245:245),F:F,0),1),"")</f>
        <v/>
      </c>
      <c r="P247" t="str" cm="1">
        <f t="array" ref="P247">IFERROR(INDEX(D:D,MATCH(ROW(245:245),G:G,0),1),"")</f>
        <v/>
      </c>
      <c r="R247" t="str" cm="1">
        <f t="array" ref="R247">IFERROR(INDEX(D:D,MATCH(ROW(245:245),H:H,0),1),"")</f>
        <v>235825　金建/ｽﾃﾝﾚｽ製建具工事</v>
      </c>
      <c r="T247" t="str" cm="1">
        <f t="array" ref="T247">IFERROR(INDEX(D:D,MATCH(ROW(245:245),I:I,0),1),"")</f>
        <v>235825　金建/ｽﾃﾝﾚｽ製建具工事</v>
      </c>
      <c r="V247" t="str" cm="1">
        <f t="array" ref="V247">IFERROR(INDEX(D:D,MATCH(ROW(245:245),J:J,0),1),"")</f>
        <v>235825　金建/ｽﾃﾝﾚｽ製建具工事</v>
      </c>
    </row>
    <row r="248" spans="4:22" x14ac:dyDescent="0.4">
      <c r="D248" t="s">
        <v>367</v>
      </c>
      <c r="E248">
        <f>COUNTIF($D$3:D248,"*"&amp;$B$3&amp;"*")</f>
        <v>0</v>
      </c>
      <c r="F248">
        <f>COUNTIF($D$3:D248,"*"&amp;$B$4&amp;"*")</f>
        <v>0</v>
      </c>
      <c r="G248">
        <f>COUNTIF($D$3:D248,"*"&amp;$B$5&amp;"*")</f>
        <v>0</v>
      </c>
      <c r="H248">
        <f>COUNTIF($D$3:D248,"*"&amp;$B$6&amp;"*")</f>
        <v>246</v>
      </c>
      <c r="I248">
        <f>COUNTIF($D$3:D248,"*"&amp;$B$7&amp;"*")</f>
        <v>246</v>
      </c>
      <c r="J248">
        <f>COUNTIF($D$3:D248,"*"&amp;$B$8&amp;"*")</f>
        <v>246</v>
      </c>
      <c r="L248" t="str" cm="1">
        <f t="array" ref="L248">IFERROR(INDEX(D:D,MATCH(ROW(246:246),E:E,0),1),"")</f>
        <v/>
      </c>
      <c r="N248" t="str" cm="1">
        <f t="array" ref="N248">IFERROR(INDEX(D:D,MATCH(ROW(246:246),F:F,0),1),"")</f>
        <v/>
      </c>
      <c r="P248" t="str" cm="1">
        <f t="array" ref="P248">IFERROR(INDEX(D:D,MATCH(ROW(246:246),G:G,0),1),"")</f>
        <v/>
      </c>
      <c r="R248" t="str" cm="1">
        <f t="array" ref="R248">IFERROR(INDEX(D:D,MATCH(ROW(246:246),H:H,0),1),"")</f>
        <v>235828　金建/軽量鋼製建具工事</v>
      </c>
      <c r="T248" t="str" cm="1">
        <f t="array" ref="T248">IFERROR(INDEX(D:D,MATCH(ROW(246:246),I:I,0),1),"")</f>
        <v>235828　金建/軽量鋼製建具工事</v>
      </c>
      <c r="V248" t="str" cm="1">
        <f t="array" ref="V248">IFERROR(INDEX(D:D,MATCH(ROW(246:246),J:J,0),1),"")</f>
        <v>235828　金建/軽量鋼製建具工事</v>
      </c>
    </row>
    <row r="249" spans="4:22" x14ac:dyDescent="0.4">
      <c r="D249" t="s">
        <v>368</v>
      </c>
      <c r="E249">
        <f>COUNTIF($D$3:D249,"*"&amp;$B$3&amp;"*")</f>
        <v>0</v>
      </c>
      <c r="F249">
        <f>COUNTIF($D$3:D249,"*"&amp;$B$4&amp;"*")</f>
        <v>0</v>
      </c>
      <c r="G249">
        <f>COUNTIF($D$3:D249,"*"&amp;$B$5&amp;"*")</f>
        <v>0</v>
      </c>
      <c r="H249">
        <f>COUNTIF($D$3:D249,"*"&amp;$B$6&amp;"*")</f>
        <v>247</v>
      </c>
      <c r="I249">
        <f>COUNTIF($D$3:D249,"*"&amp;$B$7&amp;"*")</f>
        <v>247</v>
      </c>
      <c r="J249">
        <f>COUNTIF($D$3:D249,"*"&amp;$B$8&amp;"*")</f>
        <v>247</v>
      </c>
      <c r="L249" t="str" cm="1">
        <f t="array" ref="L249">IFERROR(INDEX(D:D,MATCH(ROW(247:247),E:E,0),1),"")</f>
        <v/>
      </c>
      <c r="N249" t="str" cm="1">
        <f t="array" ref="N249">IFERROR(INDEX(D:D,MATCH(ROW(247:247),F:F,0),1),"")</f>
        <v/>
      </c>
      <c r="P249" t="str" cm="1">
        <f t="array" ref="P249">IFERROR(INDEX(D:D,MATCH(ROW(247:247),G:G,0),1),"")</f>
        <v/>
      </c>
      <c r="R249" t="str" cm="1">
        <f t="array" ref="R249">IFERROR(INDEX(D:D,MATCH(ROW(247:247),H:H,0),1),"")</f>
        <v>235831　金建/ｼｬｯﾀｰ工事</v>
      </c>
      <c r="T249" t="str" cm="1">
        <f t="array" ref="T249">IFERROR(INDEX(D:D,MATCH(ROW(247:247),I:I,0),1),"")</f>
        <v>235831　金建/ｼｬｯﾀｰ工事</v>
      </c>
      <c r="V249" t="str" cm="1">
        <f t="array" ref="V249">IFERROR(INDEX(D:D,MATCH(ROW(247:247),J:J,0),1),"")</f>
        <v>235831　金建/ｼｬｯﾀｰ工事</v>
      </c>
    </row>
    <row r="250" spans="4:22" x14ac:dyDescent="0.4">
      <c r="D250" t="s">
        <v>369</v>
      </c>
      <c r="E250">
        <f>COUNTIF($D$3:D250,"*"&amp;$B$3&amp;"*")</f>
        <v>0</v>
      </c>
      <c r="F250">
        <f>COUNTIF($D$3:D250,"*"&amp;$B$4&amp;"*")</f>
        <v>0</v>
      </c>
      <c r="G250">
        <f>COUNTIF($D$3:D250,"*"&amp;$B$5&amp;"*")</f>
        <v>0</v>
      </c>
      <c r="H250">
        <f>COUNTIF($D$3:D250,"*"&amp;$B$6&amp;"*")</f>
        <v>248</v>
      </c>
      <c r="I250">
        <f>COUNTIF($D$3:D250,"*"&amp;$B$7&amp;"*")</f>
        <v>248</v>
      </c>
      <c r="J250">
        <f>COUNTIF($D$3:D250,"*"&amp;$B$8&amp;"*")</f>
        <v>248</v>
      </c>
      <c r="L250" t="str" cm="1">
        <f t="array" ref="L250">IFERROR(INDEX(D:D,MATCH(ROW(248:248),E:E,0),1),"")</f>
        <v/>
      </c>
      <c r="N250" t="str" cm="1">
        <f t="array" ref="N250">IFERROR(INDEX(D:D,MATCH(ROW(248:248),F:F,0),1),"")</f>
        <v/>
      </c>
      <c r="P250" t="str" cm="1">
        <f t="array" ref="P250">IFERROR(INDEX(D:D,MATCH(ROW(248:248),G:G,0),1),"")</f>
        <v/>
      </c>
      <c r="R250" t="str" cm="1">
        <f t="array" ref="R250">IFERROR(INDEX(D:D,MATCH(ROW(248:248),H:H,0),1),"")</f>
        <v>235834　金建/予備ｼﾘﾝﾀﾞｰ(材)</v>
      </c>
      <c r="T250" t="str" cm="1">
        <f t="array" ref="T250">IFERROR(INDEX(D:D,MATCH(ROW(248:248),I:I,0),1),"")</f>
        <v>235834　金建/予備ｼﾘﾝﾀﾞｰ(材)</v>
      </c>
      <c r="V250" t="str" cm="1">
        <f t="array" ref="V250">IFERROR(INDEX(D:D,MATCH(ROW(248:248),J:J,0),1),"")</f>
        <v>235834　金建/予備ｼﾘﾝﾀﾞｰ(材)</v>
      </c>
    </row>
    <row r="251" spans="4:22" x14ac:dyDescent="0.4">
      <c r="D251" t="s">
        <v>370</v>
      </c>
      <c r="E251">
        <f>COUNTIF($D$3:D251,"*"&amp;$B$3&amp;"*")</f>
        <v>0</v>
      </c>
      <c r="F251">
        <f>COUNTIF($D$3:D251,"*"&amp;$B$4&amp;"*")</f>
        <v>0</v>
      </c>
      <c r="G251">
        <f>COUNTIF($D$3:D251,"*"&amp;$B$5&amp;"*")</f>
        <v>0</v>
      </c>
      <c r="H251">
        <f>COUNTIF($D$3:D251,"*"&amp;$B$6&amp;"*")</f>
        <v>249</v>
      </c>
      <c r="I251">
        <f>COUNTIF($D$3:D251,"*"&amp;$B$7&amp;"*")</f>
        <v>249</v>
      </c>
      <c r="J251">
        <f>COUNTIF($D$3:D251,"*"&amp;$B$8&amp;"*")</f>
        <v>249</v>
      </c>
      <c r="L251" t="str" cm="1">
        <f t="array" ref="L251">IFERROR(INDEX(D:D,MATCH(ROW(249:249),E:E,0),1),"")</f>
        <v/>
      </c>
      <c r="N251" t="str" cm="1">
        <f t="array" ref="N251">IFERROR(INDEX(D:D,MATCH(ROW(249:249),F:F,0),1),"")</f>
        <v/>
      </c>
      <c r="P251" t="str" cm="1">
        <f t="array" ref="P251">IFERROR(INDEX(D:D,MATCH(ROW(249:249),G:G,0),1),"")</f>
        <v/>
      </c>
      <c r="R251" t="str" cm="1">
        <f t="array" ref="R251">IFERROR(INDEX(D:D,MATCH(ROW(249:249),H:H,0),1),"")</f>
        <v>235837　金建/非接触ｷｰ工事</v>
      </c>
      <c r="T251" t="str" cm="1">
        <f t="array" ref="T251">IFERROR(INDEX(D:D,MATCH(ROW(249:249),I:I,0),1),"")</f>
        <v>235837　金建/非接触ｷｰ工事</v>
      </c>
      <c r="V251" t="str" cm="1">
        <f t="array" ref="V251">IFERROR(INDEX(D:D,MATCH(ROW(249:249),J:J,0),1),"")</f>
        <v>235837　金建/非接触ｷｰ工事</v>
      </c>
    </row>
    <row r="252" spans="4:22" x14ac:dyDescent="0.4">
      <c r="D252" t="s">
        <v>371</v>
      </c>
      <c r="E252">
        <f>COUNTIF($D$3:D252,"*"&amp;$B$3&amp;"*")</f>
        <v>0</v>
      </c>
      <c r="F252">
        <f>COUNTIF($D$3:D252,"*"&amp;$B$4&amp;"*")</f>
        <v>0</v>
      </c>
      <c r="G252">
        <f>COUNTIF($D$3:D252,"*"&amp;$B$5&amp;"*")</f>
        <v>0</v>
      </c>
      <c r="H252">
        <f>COUNTIF($D$3:D252,"*"&amp;$B$6&amp;"*")</f>
        <v>250</v>
      </c>
      <c r="I252">
        <f>COUNTIF($D$3:D252,"*"&amp;$B$7&amp;"*")</f>
        <v>250</v>
      </c>
      <c r="J252">
        <f>COUNTIF($D$3:D252,"*"&amp;$B$8&amp;"*")</f>
        <v>250</v>
      </c>
      <c r="L252" t="str" cm="1">
        <f t="array" ref="L252">IFERROR(INDEX(D:D,MATCH(ROW(250:250),E:E,0),1),"")</f>
        <v/>
      </c>
      <c r="N252" t="str" cm="1">
        <f t="array" ref="N252">IFERROR(INDEX(D:D,MATCH(ROW(250:250),F:F,0),1),"")</f>
        <v/>
      </c>
      <c r="P252" t="str" cm="1">
        <f t="array" ref="P252">IFERROR(INDEX(D:D,MATCH(ROW(250:250),G:G,0),1),"")</f>
        <v/>
      </c>
      <c r="R252" t="str" cm="1">
        <f t="array" ref="R252">IFERROR(INDEX(D:D,MATCH(ROW(250:250),H:H,0),1),"")</f>
        <v>235840　金建/ﾊﾟｰﾃｨｼｮﾝ工事</v>
      </c>
      <c r="T252" t="str" cm="1">
        <f t="array" ref="T252">IFERROR(INDEX(D:D,MATCH(ROW(250:250),I:I,0),1),"")</f>
        <v>235840　金建/ﾊﾟｰﾃｨｼｮﾝ工事</v>
      </c>
      <c r="V252" t="str" cm="1">
        <f t="array" ref="V252">IFERROR(INDEX(D:D,MATCH(ROW(250:250),J:J,0),1),"")</f>
        <v>235840　金建/ﾊﾟｰﾃｨｼｮﾝ工事</v>
      </c>
    </row>
    <row r="253" spans="4:22" x14ac:dyDescent="0.4">
      <c r="D253" t="s">
        <v>372</v>
      </c>
      <c r="E253">
        <f>COUNTIF($D$3:D253,"*"&amp;$B$3&amp;"*")</f>
        <v>0</v>
      </c>
      <c r="F253">
        <f>COUNTIF($D$3:D253,"*"&amp;$B$4&amp;"*")</f>
        <v>0</v>
      </c>
      <c r="G253">
        <f>COUNTIF($D$3:D253,"*"&amp;$B$5&amp;"*")</f>
        <v>0</v>
      </c>
      <c r="H253">
        <f>COUNTIF($D$3:D253,"*"&amp;$B$6&amp;"*")</f>
        <v>251</v>
      </c>
      <c r="I253">
        <f>COUNTIF($D$3:D253,"*"&amp;$B$7&amp;"*")</f>
        <v>251</v>
      </c>
      <c r="J253">
        <f>COUNTIF($D$3:D253,"*"&amp;$B$8&amp;"*")</f>
        <v>251</v>
      </c>
      <c r="L253" t="str" cm="1">
        <f t="array" ref="L253">IFERROR(INDEX(D:D,MATCH(ROW(251:251),E:E,0),1),"")</f>
        <v/>
      </c>
      <c r="N253" t="str" cm="1">
        <f t="array" ref="N253">IFERROR(INDEX(D:D,MATCH(ROW(251:251),F:F,0),1),"")</f>
        <v/>
      </c>
      <c r="P253" t="str" cm="1">
        <f t="array" ref="P253">IFERROR(INDEX(D:D,MATCH(ROW(251:251),G:G,0),1),"")</f>
        <v/>
      </c>
      <c r="R253" t="str" cm="1">
        <f t="array" ref="R253">IFERROR(INDEX(D:D,MATCH(ROW(251:251),H:H,0),1),"")</f>
        <v>235895　金建/その他工事</v>
      </c>
      <c r="T253" t="str" cm="1">
        <f t="array" ref="T253">IFERROR(INDEX(D:D,MATCH(ROW(251:251),I:I,0),1),"")</f>
        <v>235895　金建/その他工事</v>
      </c>
      <c r="V253" t="str" cm="1">
        <f t="array" ref="V253">IFERROR(INDEX(D:D,MATCH(ROW(251:251),J:J,0),1),"")</f>
        <v>235895　金建/その他工事</v>
      </c>
    </row>
    <row r="254" spans="4:22" x14ac:dyDescent="0.4">
      <c r="D254" t="s">
        <v>373</v>
      </c>
      <c r="E254">
        <f>COUNTIF($D$3:D254,"*"&amp;$B$3&amp;"*")</f>
        <v>0</v>
      </c>
      <c r="F254">
        <f>COUNTIF($D$3:D254,"*"&amp;$B$4&amp;"*")</f>
        <v>0</v>
      </c>
      <c r="G254">
        <f>COUNTIF($D$3:D254,"*"&amp;$B$5&amp;"*")</f>
        <v>0</v>
      </c>
      <c r="H254">
        <f>COUNTIF($D$3:D254,"*"&amp;$B$6&amp;"*")</f>
        <v>252</v>
      </c>
      <c r="I254">
        <f>COUNTIF($D$3:D254,"*"&amp;$B$7&amp;"*")</f>
        <v>252</v>
      </c>
      <c r="J254">
        <f>COUNTIF($D$3:D254,"*"&amp;$B$8&amp;"*")</f>
        <v>252</v>
      </c>
      <c r="L254" t="str" cm="1">
        <f t="array" ref="L254">IFERROR(INDEX(D:D,MATCH(ROW(252:252),E:E,0),1),"")</f>
        <v/>
      </c>
      <c r="N254" t="str" cm="1">
        <f t="array" ref="N254">IFERROR(INDEX(D:D,MATCH(ROW(252:252),F:F,0),1),"")</f>
        <v/>
      </c>
      <c r="P254" t="str" cm="1">
        <f t="array" ref="P254">IFERROR(INDEX(D:D,MATCH(ROW(252:252),G:G,0),1),"")</f>
        <v/>
      </c>
      <c r="R254" t="str" cm="1">
        <f t="array" ref="R254">IFERROR(INDEX(D:D,MATCH(ROW(252:252),H:H,0),1),"")</f>
        <v>235897　金建/その他(材)</v>
      </c>
      <c r="T254" t="str" cm="1">
        <f t="array" ref="T254">IFERROR(INDEX(D:D,MATCH(ROW(252:252),I:I,0),1),"")</f>
        <v>235897　金建/その他(材)</v>
      </c>
      <c r="V254" t="str" cm="1">
        <f t="array" ref="V254">IFERROR(INDEX(D:D,MATCH(ROW(252:252),J:J,0),1),"")</f>
        <v>235897　金建/その他(材)</v>
      </c>
    </row>
    <row r="255" spans="4:22" x14ac:dyDescent="0.4">
      <c r="D255" t="s">
        <v>374</v>
      </c>
      <c r="E255">
        <f>COUNTIF($D$3:D255,"*"&amp;$B$3&amp;"*")</f>
        <v>0</v>
      </c>
      <c r="F255">
        <f>COUNTIF($D$3:D255,"*"&amp;$B$4&amp;"*")</f>
        <v>0</v>
      </c>
      <c r="G255">
        <f>COUNTIF($D$3:D255,"*"&amp;$B$5&amp;"*")</f>
        <v>0</v>
      </c>
      <c r="H255">
        <f>COUNTIF($D$3:D255,"*"&amp;$B$6&amp;"*")</f>
        <v>253</v>
      </c>
      <c r="I255">
        <f>COUNTIF($D$3:D255,"*"&amp;$B$7&amp;"*")</f>
        <v>253</v>
      </c>
      <c r="J255">
        <f>COUNTIF($D$3:D255,"*"&amp;$B$8&amp;"*")</f>
        <v>253</v>
      </c>
      <c r="L255" t="str" cm="1">
        <f t="array" ref="L255">IFERROR(INDEX(D:D,MATCH(ROW(253:253),E:E,0),1),"")</f>
        <v/>
      </c>
      <c r="N255" t="str" cm="1">
        <f t="array" ref="N255">IFERROR(INDEX(D:D,MATCH(ROW(253:253),F:F,0),1),"")</f>
        <v/>
      </c>
      <c r="P255" t="str" cm="1">
        <f t="array" ref="P255">IFERROR(INDEX(D:D,MATCH(ROW(253:253),G:G,0),1),"")</f>
        <v/>
      </c>
      <c r="R255" t="str" cm="1">
        <f t="array" ref="R255">IFERROR(INDEX(D:D,MATCH(ROW(253:253),H:H,0),1),"")</f>
        <v>236113　木製建具工事</v>
      </c>
      <c r="T255" t="str" cm="1">
        <f t="array" ref="T255">IFERROR(INDEX(D:D,MATCH(ROW(253:253),I:I,0),1),"")</f>
        <v>236113　木製建具工事</v>
      </c>
      <c r="V255" t="str" cm="1">
        <f t="array" ref="V255">IFERROR(INDEX(D:D,MATCH(ROW(253:253),J:J,0),1),"")</f>
        <v>236113　木製建具工事</v>
      </c>
    </row>
    <row r="256" spans="4:22" x14ac:dyDescent="0.4">
      <c r="D256" t="s">
        <v>375</v>
      </c>
      <c r="E256">
        <f>COUNTIF($D$3:D256,"*"&amp;$B$3&amp;"*")</f>
        <v>0</v>
      </c>
      <c r="F256">
        <f>COUNTIF($D$3:D256,"*"&amp;$B$4&amp;"*")</f>
        <v>0</v>
      </c>
      <c r="G256">
        <f>COUNTIF($D$3:D256,"*"&amp;$B$5&amp;"*")</f>
        <v>0</v>
      </c>
      <c r="H256">
        <f>COUNTIF($D$3:D256,"*"&amp;$B$6&amp;"*")</f>
        <v>254</v>
      </c>
      <c r="I256">
        <f>COUNTIF($D$3:D256,"*"&amp;$B$7&amp;"*")</f>
        <v>254</v>
      </c>
      <c r="J256">
        <f>COUNTIF($D$3:D256,"*"&amp;$B$8&amp;"*")</f>
        <v>254</v>
      </c>
      <c r="L256" t="str" cm="1">
        <f t="array" ref="L256">IFERROR(INDEX(D:D,MATCH(ROW(254:254),E:E,0),1),"")</f>
        <v/>
      </c>
      <c r="N256" t="str" cm="1">
        <f t="array" ref="N256">IFERROR(INDEX(D:D,MATCH(ROW(254:254),F:F,0),1),"")</f>
        <v/>
      </c>
      <c r="P256" t="str" cm="1">
        <f t="array" ref="P256">IFERROR(INDEX(D:D,MATCH(ROW(254:254),G:G,0),1),"")</f>
        <v/>
      </c>
      <c r="R256" t="str" cm="1">
        <f t="array" ref="R256">IFERROR(INDEX(D:D,MATCH(ROW(254:254),H:H,0),1),"")</f>
        <v>236116　木製建具(材)</v>
      </c>
      <c r="T256" t="str" cm="1">
        <f t="array" ref="T256">IFERROR(INDEX(D:D,MATCH(ROW(254:254),I:I,0),1),"")</f>
        <v>236116　木製建具(材)</v>
      </c>
      <c r="V256" t="str" cm="1">
        <f t="array" ref="V256">IFERROR(INDEX(D:D,MATCH(ROW(254:254),J:J,0),1),"")</f>
        <v>236116　木製建具(材)</v>
      </c>
    </row>
    <row r="257" spans="4:22" x14ac:dyDescent="0.4">
      <c r="D257" t="s">
        <v>376</v>
      </c>
      <c r="E257">
        <f>COUNTIF($D$3:D257,"*"&amp;$B$3&amp;"*")</f>
        <v>0</v>
      </c>
      <c r="F257">
        <f>COUNTIF($D$3:D257,"*"&amp;$B$4&amp;"*")</f>
        <v>0</v>
      </c>
      <c r="G257">
        <f>COUNTIF($D$3:D257,"*"&amp;$B$5&amp;"*")</f>
        <v>0</v>
      </c>
      <c r="H257">
        <f>COUNTIF($D$3:D257,"*"&amp;$B$6&amp;"*")</f>
        <v>255</v>
      </c>
      <c r="I257">
        <f>COUNTIF($D$3:D257,"*"&amp;$B$7&amp;"*")</f>
        <v>255</v>
      </c>
      <c r="J257">
        <f>COUNTIF($D$3:D257,"*"&amp;$B$8&amp;"*")</f>
        <v>255</v>
      </c>
      <c r="L257" t="str" cm="1">
        <f t="array" ref="L257">IFERROR(INDEX(D:D,MATCH(ROW(255:255),E:E,0),1),"")</f>
        <v/>
      </c>
      <c r="N257" t="str" cm="1">
        <f t="array" ref="N257">IFERROR(INDEX(D:D,MATCH(ROW(255:255),F:F,0),1),"")</f>
        <v/>
      </c>
      <c r="P257" t="str" cm="1">
        <f t="array" ref="P257">IFERROR(INDEX(D:D,MATCH(ROW(255:255),G:G,0),1),"")</f>
        <v/>
      </c>
      <c r="R257" t="str" cm="1">
        <f t="array" ref="R257">IFERROR(INDEX(D:D,MATCH(ROW(255:255),H:H,0),1),"")</f>
        <v>236119　木建/ﾄｲﾚﾌﾞｰｽ工事</v>
      </c>
      <c r="T257" t="str" cm="1">
        <f t="array" ref="T257">IFERROR(INDEX(D:D,MATCH(ROW(255:255),I:I,0),1),"")</f>
        <v>236119　木建/ﾄｲﾚﾌﾞｰｽ工事</v>
      </c>
      <c r="V257" t="str" cm="1">
        <f t="array" ref="V257">IFERROR(INDEX(D:D,MATCH(ROW(255:255),J:J,0),1),"")</f>
        <v>236119　木建/ﾄｲﾚﾌﾞｰｽ工事</v>
      </c>
    </row>
    <row r="258" spans="4:22" x14ac:dyDescent="0.4">
      <c r="D258" t="s">
        <v>377</v>
      </c>
      <c r="E258">
        <f>COUNTIF($D$3:D258,"*"&amp;$B$3&amp;"*")</f>
        <v>0</v>
      </c>
      <c r="F258">
        <f>COUNTIF($D$3:D258,"*"&amp;$B$4&amp;"*")</f>
        <v>0</v>
      </c>
      <c r="G258">
        <f>COUNTIF($D$3:D258,"*"&amp;$B$5&amp;"*")</f>
        <v>0</v>
      </c>
      <c r="H258">
        <f>COUNTIF($D$3:D258,"*"&amp;$B$6&amp;"*")</f>
        <v>256</v>
      </c>
      <c r="I258">
        <f>COUNTIF($D$3:D258,"*"&amp;$B$7&amp;"*")</f>
        <v>256</v>
      </c>
      <c r="J258">
        <f>COUNTIF($D$3:D258,"*"&amp;$B$8&amp;"*")</f>
        <v>256</v>
      </c>
      <c r="L258" t="str" cm="1">
        <f t="array" ref="L258">IFERROR(INDEX(D:D,MATCH(ROW(256:256),E:E,0),1),"")</f>
        <v/>
      </c>
      <c r="N258" t="str" cm="1">
        <f t="array" ref="N258">IFERROR(INDEX(D:D,MATCH(ROW(256:256),F:F,0),1),"")</f>
        <v/>
      </c>
      <c r="P258" t="str" cm="1">
        <f t="array" ref="P258">IFERROR(INDEX(D:D,MATCH(ROW(256:256),G:G,0),1),"")</f>
        <v/>
      </c>
      <c r="R258" t="str" cm="1">
        <f t="array" ref="R258">IFERROR(INDEX(D:D,MATCH(ROW(256:256),H:H,0),1),"")</f>
        <v>236195　木建/その他工事</v>
      </c>
      <c r="T258" t="str" cm="1">
        <f t="array" ref="T258">IFERROR(INDEX(D:D,MATCH(ROW(256:256),I:I,0),1),"")</f>
        <v>236195　木建/その他工事</v>
      </c>
      <c r="V258" t="str" cm="1">
        <f t="array" ref="V258">IFERROR(INDEX(D:D,MATCH(ROW(256:256),J:J,0),1),"")</f>
        <v>236195　木建/その他工事</v>
      </c>
    </row>
    <row r="259" spans="4:22" x14ac:dyDescent="0.4">
      <c r="D259" t="s">
        <v>378</v>
      </c>
      <c r="E259">
        <f>COUNTIF($D$3:D259,"*"&amp;$B$3&amp;"*")</f>
        <v>0</v>
      </c>
      <c r="F259">
        <f>COUNTIF($D$3:D259,"*"&amp;$B$4&amp;"*")</f>
        <v>0</v>
      </c>
      <c r="G259">
        <f>COUNTIF($D$3:D259,"*"&amp;$B$5&amp;"*")</f>
        <v>0</v>
      </c>
      <c r="H259">
        <f>COUNTIF($D$3:D259,"*"&amp;$B$6&amp;"*")</f>
        <v>257</v>
      </c>
      <c r="I259">
        <f>COUNTIF($D$3:D259,"*"&amp;$B$7&amp;"*")</f>
        <v>257</v>
      </c>
      <c r="J259">
        <f>COUNTIF($D$3:D259,"*"&amp;$B$8&amp;"*")</f>
        <v>257</v>
      </c>
      <c r="L259" t="str" cm="1">
        <f t="array" ref="L259">IFERROR(INDEX(D:D,MATCH(ROW(257:257),E:E,0),1),"")</f>
        <v/>
      </c>
      <c r="N259" t="str" cm="1">
        <f t="array" ref="N259">IFERROR(INDEX(D:D,MATCH(ROW(257:257),F:F,0),1),"")</f>
        <v/>
      </c>
      <c r="P259" t="str" cm="1">
        <f t="array" ref="P259">IFERROR(INDEX(D:D,MATCH(ROW(257:257),G:G,0),1),"")</f>
        <v/>
      </c>
      <c r="R259" t="str" cm="1">
        <f t="array" ref="R259">IFERROR(INDEX(D:D,MATCH(ROW(257:257),H:H,0),1),"")</f>
        <v>236197　木建/その他(材)</v>
      </c>
      <c r="T259" t="str" cm="1">
        <f t="array" ref="T259">IFERROR(INDEX(D:D,MATCH(ROW(257:257),I:I,0),1),"")</f>
        <v>236197　木建/その他(材)</v>
      </c>
      <c r="V259" t="str" cm="1">
        <f t="array" ref="V259">IFERROR(INDEX(D:D,MATCH(ROW(257:257),J:J,0),1),"")</f>
        <v>236197　木建/その他(材)</v>
      </c>
    </row>
    <row r="260" spans="4:22" x14ac:dyDescent="0.4">
      <c r="D260" t="s">
        <v>379</v>
      </c>
      <c r="E260">
        <f>COUNTIF($D$3:D260,"*"&amp;$B$3&amp;"*")</f>
        <v>0</v>
      </c>
      <c r="F260">
        <f>COUNTIF($D$3:D260,"*"&amp;$B$4&amp;"*")</f>
        <v>0</v>
      </c>
      <c r="G260">
        <f>COUNTIF($D$3:D260,"*"&amp;$B$5&amp;"*")</f>
        <v>0</v>
      </c>
      <c r="H260">
        <f>COUNTIF($D$3:D260,"*"&amp;$B$6&amp;"*")</f>
        <v>258</v>
      </c>
      <c r="I260">
        <f>COUNTIF($D$3:D260,"*"&amp;$B$7&amp;"*")</f>
        <v>258</v>
      </c>
      <c r="J260">
        <f>COUNTIF($D$3:D260,"*"&amp;$B$8&amp;"*")</f>
        <v>258</v>
      </c>
      <c r="L260" t="str" cm="1">
        <f t="array" ref="L260">IFERROR(INDEX(D:D,MATCH(ROW(258:258),E:E,0),1),"")</f>
        <v/>
      </c>
      <c r="N260" t="str" cm="1">
        <f t="array" ref="N260">IFERROR(INDEX(D:D,MATCH(ROW(258:258),F:F,0),1),"")</f>
        <v/>
      </c>
      <c r="P260" t="str" cm="1">
        <f t="array" ref="P260">IFERROR(INDEX(D:D,MATCH(ROW(258:258),G:G,0),1),"")</f>
        <v/>
      </c>
      <c r="R260" t="str" cm="1">
        <f t="array" ref="R260">IFERROR(INDEX(D:D,MATCH(ROW(258:258),H:H,0),1),"")</f>
        <v>236413　硝子工事</v>
      </c>
      <c r="T260" t="str" cm="1">
        <f t="array" ref="T260">IFERROR(INDEX(D:D,MATCH(ROW(258:258),I:I,0),1),"")</f>
        <v>236413　硝子工事</v>
      </c>
      <c r="V260" t="str" cm="1">
        <f t="array" ref="V260">IFERROR(INDEX(D:D,MATCH(ROW(258:258),J:J,0),1),"")</f>
        <v>236413　硝子工事</v>
      </c>
    </row>
    <row r="261" spans="4:22" x14ac:dyDescent="0.4">
      <c r="D261" t="s">
        <v>380</v>
      </c>
      <c r="E261">
        <f>COUNTIF($D$3:D261,"*"&amp;$B$3&amp;"*")</f>
        <v>0</v>
      </c>
      <c r="F261">
        <f>COUNTIF($D$3:D261,"*"&amp;$B$4&amp;"*")</f>
        <v>0</v>
      </c>
      <c r="G261">
        <f>COUNTIF($D$3:D261,"*"&amp;$B$5&amp;"*")</f>
        <v>0</v>
      </c>
      <c r="H261">
        <f>COUNTIF($D$3:D261,"*"&amp;$B$6&amp;"*")</f>
        <v>259</v>
      </c>
      <c r="I261">
        <f>COUNTIF($D$3:D261,"*"&amp;$B$7&amp;"*")</f>
        <v>259</v>
      </c>
      <c r="J261">
        <f>COUNTIF($D$3:D261,"*"&amp;$B$8&amp;"*")</f>
        <v>259</v>
      </c>
      <c r="L261" t="str" cm="1">
        <f t="array" ref="L261">IFERROR(INDEX(D:D,MATCH(ROW(259:259),E:E,0),1),"")</f>
        <v/>
      </c>
      <c r="N261" t="str" cm="1">
        <f t="array" ref="N261">IFERROR(INDEX(D:D,MATCH(ROW(259:259),F:F,0),1),"")</f>
        <v/>
      </c>
      <c r="P261" t="str" cm="1">
        <f t="array" ref="P261">IFERROR(INDEX(D:D,MATCH(ROW(259:259),G:G,0),1),"")</f>
        <v/>
      </c>
      <c r="R261" t="str" cm="1">
        <f t="array" ref="R261">IFERROR(INDEX(D:D,MATCH(ROW(259:259),H:H,0),1),"")</f>
        <v>236416　硝子/ｶﾞﾗｽﾌﾞﾛｯｸ</v>
      </c>
      <c r="T261" t="str" cm="1">
        <f t="array" ref="T261">IFERROR(INDEX(D:D,MATCH(ROW(259:259),I:I,0),1),"")</f>
        <v>236416　硝子/ｶﾞﾗｽﾌﾞﾛｯｸ</v>
      </c>
      <c r="V261" t="str" cm="1">
        <f t="array" ref="V261">IFERROR(INDEX(D:D,MATCH(ROW(259:259),J:J,0),1),"")</f>
        <v>236416　硝子/ｶﾞﾗｽﾌﾞﾛｯｸ</v>
      </c>
    </row>
    <row r="262" spans="4:22" x14ac:dyDescent="0.4">
      <c r="D262" t="s">
        <v>381</v>
      </c>
      <c r="E262">
        <f>COUNTIF($D$3:D262,"*"&amp;$B$3&amp;"*")</f>
        <v>0</v>
      </c>
      <c r="F262">
        <f>COUNTIF($D$3:D262,"*"&amp;$B$4&amp;"*")</f>
        <v>0</v>
      </c>
      <c r="G262">
        <f>COUNTIF($D$3:D262,"*"&amp;$B$5&amp;"*")</f>
        <v>0</v>
      </c>
      <c r="H262">
        <f>COUNTIF($D$3:D262,"*"&amp;$B$6&amp;"*")</f>
        <v>260</v>
      </c>
      <c r="I262">
        <f>COUNTIF($D$3:D262,"*"&amp;$B$7&amp;"*")</f>
        <v>260</v>
      </c>
      <c r="J262">
        <f>COUNTIF($D$3:D262,"*"&amp;$B$8&amp;"*")</f>
        <v>260</v>
      </c>
      <c r="L262" t="str" cm="1">
        <f t="array" ref="L262">IFERROR(INDEX(D:D,MATCH(ROW(260:260),E:E,0),1),"")</f>
        <v/>
      </c>
      <c r="N262" t="str" cm="1">
        <f t="array" ref="N262">IFERROR(INDEX(D:D,MATCH(ROW(260:260),F:F,0),1),"")</f>
        <v/>
      </c>
      <c r="P262" t="str" cm="1">
        <f t="array" ref="P262">IFERROR(INDEX(D:D,MATCH(ROW(260:260),G:G,0),1),"")</f>
        <v/>
      </c>
      <c r="R262" t="str" cm="1">
        <f t="array" ref="R262">IFERROR(INDEX(D:D,MATCH(ROW(260:260),H:H,0),1),"")</f>
        <v>236419　硝子/鏡工事</v>
      </c>
      <c r="T262" t="str" cm="1">
        <f t="array" ref="T262">IFERROR(INDEX(D:D,MATCH(ROW(260:260),I:I,0),1),"")</f>
        <v>236419　硝子/鏡工事</v>
      </c>
      <c r="V262" t="str" cm="1">
        <f t="array" ref="V262">IFERROR(INDEX(D:D,MATCH(ROW(260:260),J:J,0),1),"")</f>
        <v>236419　硝子/鏡工事</v>
      </c>
    </row>
    <row r="263" spans="4:22" x14ac:dyDescent="0.4">
      <c r="D263" t="s">
        <v>382</v>
      </c>
      <c r="E263">
        <f>COUNTIF($D$3:D263,"*"&amp;$B$3&amp;"*")</f>
        <v>0</v>
      </c>
      <c r="F263">
        <f>COUNTIF($D$3:D263,"*"&amp;$B$4&amp;"*")</f>
        <v>0</v>
      </c>
      <c r="G263">
        <f>COUNTIF($D$3:D263,"*"&amp;$B$5&amp;"*")</f>
        <v>0</v>
      </c>
      <c r="H263">
        <f>COUNTIF($D$3:D263,"*"&amp;$B$6&amp;"*")</f>
        <v>261</v>
      </c>
      <c r="I263">
        <f>COUNTIF($D$3:D263,"*"&amp;$B$7&amp;"*")</f>
        <v>261</v>
      </c>
      <c r="J263">
        <f>COUNTIF($D$3:D263,"*"&amp;$B$8&amp;"*")</f>
        <v>261</v>
      </c>
      <c r="L263" t="str" cm="1">
        <f t="array" ref="L263">IFERROR(INDEX(D:D,MATCH(ROW(261:261),E:E,0),1),"")</f>
        <v/>
      </c>
      <c r="N263" t="str" cm="1">
        <f t="array" ref="N263">IFERROR(INDEX(D:D,MATCH(ROW(261:261),F:F,0),1),"")</f>
        <v/>
      </c>
      <c r="P263" t="str" cm="1">
        <f t="array" ref="P263">IFERROR(INDEX(D:D,MATCH(ROW(261:261),G:G,0),1),"")</f>
        <v/>
      </c>
      <c r="R263" t="str" cm="1">
        <f t="array" ref="R263">IFERROR(INDEX(D:D,MATCH(ROW(261:261),H:H,0),1),"")</f>
        <v>236422　硝子/ｷｯﾁﾝｺﾝﾛ前耐熱ｶﾞﾗｽ工事</v>
      </c>
      <c r="T263" t="str" cm="1">
        <f t="array" ref="T263">IFERROR(INDEX(D:D,MATCH(ROW(261:261),I:I,0),1),"")</f>
        <v>236422　硝子/ｷｯﾁﾝｺﾝﾛ前耐熱ｶﾞﾗｽ工事</v>
      </c>
      <c r="V263" t="str" cm="1">
        <f t="array" ref="V263">IFERROR(INDEX(D:D,MATCH(ROW(261:261),J:J,0),1),"")</f>
        <v>236422　硝子/ｷｯﾁﾝｺﾝﾛ前耐熱ｶﾞﾗｽ工事</v>
      </c>
    </row>
    <row r="264" spans="4:22" x14ac:dyDescent="0.4">
      <c r="D264" t="s">
        <v>383</v>
      </c>
      <c r="E264">
        <f>COUNTIF($D$3:D264,"*"&amp;$B$3&amp;"*")</f>
        <v>0</v>
      </c>
      <c r="F264">
        <f>COUNTIF($D$3:D264,"*"&amp;$B$4&amp;"*")</f>
        <v>0</v>
      </c>
      <c r="G264">
        <f>COUNTIF($D$3:D264,"*"&amp;$B$5&amp;"*")</f>
        <v>0</v>
      </c>
      <c r="H264">
        <f>COUNTIF($D$3:D264,"*"&amp;$B$6&amp;"*")</f>
        <v>262</v>
      </c>
      <c r="I264">
        <f>COUNTIF($D$3:D264,"*"&amp;$B$7&amp;"*")</f>
        <v>262</v>
      </c>
      <c r="J264">
        <f>COUNTIF($D$3:D264,"*"&amp;$B$8&amp;"*")</f>
        <v>262</v>
      </c>
      <c r="L264" t="str" cm="1">
        <f t="array" ref="L264">IFERROR(INDEX(D:D,MATCH(ROW(262:262),E:E,0),1),"")</f>
        <v/>
      </c>
      <c r="N264" t="str" cm="1">
        <f t="array" ref="N264">IFERROR(INDEX(D:D,MATCH(ROW(262:262),F:F,0),1),"")</f>
        <v/>
      </c>
      <c r="P264" t="str" cm="1">
        <f t="array" ref="P264">IFERROR(INDEX(D:D,MATCH(ROW(262:262),G:G,0),1),"")</f>
        <v/>
      </c>
      <c r="R264" t="str" cm="1">
        <f t="array" ref="R264">IFERROR(INDEX(D:D,MATCH(ROW(262:262),H:H,0),1),"")</f>
        <v>236425　硝子/姿見鏡(材)</v>
      </c>
      <c r="T264" t="str" cm="1">
        <f t="array" ref="T264">IFERROR(INDEX(D:D,MATCH(ROW(262:262),I:I,0),1),"")</f>
        <v>236425　硝子/姿見鏡(材)</v>
      </c>
      <c r="V264" t="str" cm="1">
        <f t="array" ref="V264">IFERROR(INDEX(D:D,MATCH(ROW(262:262),J:J,0),1),"")</f>
        <v>236425　硝子/姿見鏡(材)</v>
      </c>
    </row>
    <row r="265" spans="4:22" x14ac:dyDescent="0.4">
      <c r="D265" t="s">
        <v>384</v>
      </c>
      <c r="E265">
        <f>COUNTIF($D$3:D265,"*"&amp;$B$3&amp;"*")</f>
        <v>0</v>
      </c>
      <c r="F265">
        <f>COUNTIF($D$3:D265,"*"&amp;$B$4&amp;"*")</f>
        <v>0</v>
      </c>
      <c r="G265">
        <f>COUNTIF($D$3:D265,"*"&amp;$B$5&amp;"*")</f>
        <v>0</v>
      </c>
      <c r="H265">
        <f>COUNTIF($D$3:D265,"*"&amp;$B$6&amp;"*")</f>
        <v>263</v>
      </c>
      <c r="I265">
        <f>COUNTIF($D$3:D265,"*"&amp;$B$7&amp;"*")</f>
        <v>263</v>
      </c>
      <c r="J265">
        <f>COUNTIF($D$3:D265,"*"&amp;$B$8&amp;"*")</f>
        <v>263</v>
      </c>
      <c r="L265" t="str" cm="1">
        <f t="array" ref="L265">IFERROR(INDEX(D:D,MATCH(ROW(263:263),E:E,0),1),"")</f>
        <v/>
      </c>
      <c r="N265" t="str" cm="1">
        <f t="array" ref="N265">IFERROR(INDEX(D:D,MATCH(ROW(263:263),F:F,0),1),"")</f>
        <v/>
      </c>
      <c r="P265" t="str" cm="1">
        <f t="array" ref="P265">IFERROR(INDEX(D:D,MATCH(ROW(263:263),G:G,0),1),"")</f>
        <v/>
      </c>
      <c r="R265" t="str" cm="1">
        <f t="array" ref="R265">IFERROR(INDEX(D:D,MATCH(ROW(263:263),H:H,0),1),"")</f>
        <v>236495　硝子/その他工事</v>
      </c>
      <c r="T265" t="str" cm="1">
        <f t="array" ref="T265">IFERROR(INDEX(D:D,MATCH(ROW(263:263),I:I,0),1),"")</f>
        <v>236495　硝子/その他工事</v>
      </c>
      <c r="V265" t="str" cm="1">
        <f t="array" ref="V265">IFERROR(INDEX(D:D,MATCH(ROW(263:263),J:J,0),1),"")</f>
        <v>236495　硝子/その他工事</v>
      </c>
    </row>
    <row r="266" spans="4:22" x14ac:dyDescent="0.4">
      <c r="D266" t="s">
        <v>385</v>
      </c>
      <c r="E266">
        <f>COUNTIF($D$3:D266,"*"&amp;$B$3&amp;"*")</f>
        <v>0</v>
      </c>
      <c r="F266">
        <f>COUNTIF($D$3:D266,"*"&amp;$B$4&amp;"*")</f>
        <v>0</v>
      </c>
      <c r="G266">
        <f>COUNTIF($D$3:D266,"*"&amp;$B$5&amp;"*")</f>
        <v>0</v>
      </c>
      <c r="H266">
        <f>COUNTIF($D$3:D266,"*"&amp;$B$6&amp;"*")</f>
        <v>264</v>
      </c>
      <c r="I266">
        <f>COUNTIF($D$3:D266,"*"&amp;$B$7&amp;"*")</f>
        <v>264</v>
      </c>
      <c r="J266">
        <f>COUNTIF($D$3:D266,"*"&amp;$B$8&amp;"*")</f>
        <v>264</v>
      </c>
      <c r="L266" t="str" cm="1">
        <f t="array" ref="L266">IFERROR(INDEX(D:D,MATCH(ROW(264:264),E:E,0),1),"")</f>
        <v/>
      </c>
      <c r="N266" t="str" cm="1">
        <f t="array" ref="N266">IFERROR(INDEX(D:D,MATCH(ROW(264:264),F:F,0),1),"")</f>
        <v/>
      </c>
      <c r="P266" t="str" cm="1">
        <f t="array" ref="P266">IFERROR(INDEX(D:D,MATCH(ROW(264:264),G:G,0),1),"")</f>
        <v/>
      </c>
      <c r="R266" t="str" cm="1">
        <f t="array" ref="R266">IFERROR(INDEX(D:D,MATCH(ROW(264:264),H:H,0),1),"")</f>
        <v>236497　硝子/その他(材)</v>
      </c>
      <c r="T266" t="str" cm="1">
        <f t="array" ref="T266">IFERROR(INDEX(D:D,MATCH(ROW(264:264),I:I,0),1),"")</f>
        <v>236497　硝子/その他(材)</v>
      </c>
      <c r="V266" t="str" cm="1">
        <f t="array" ref="V266">IFERROR(INDEX(D:D,MATCH(ROW(264:264),J:J,0),1),"")</f>
        <v>236497　硝子/その他(材)</v>
      </c>
    </row>
    <row r="267" spans="4:22" x14ac:dyDescent="0.4">
      <c r="D267" t="s">
        <v>386</v>
      </c>
      <c r="E267">
        <f>COUNTIF($D$3:D267,"*"&amp;$B$3&amp;"*")</f>
        <v>0</v>
      </c>
      <c r="F267">
        <f>COUNTIF($D$3:D267,"*"&amp;$B$4&amp;"*")</f>
        <v>0</v>
      </c>
      <c r="G267">
        <f>COUNTIF($D$3:D267,"*"&amp;$B$5&amp;"*")</f>
        <v>0</v>
      </c>
      <c r="H267">
        <f>COUNTIF($D$3:D267,"*"&amp;$B$6&amp;"*")</f>
        <v>265</v>
      </c>
      <c r="I267">
        <f>COUNTIF($D$3:D267,"*"&amp;$B$7&amp;"*")</f>
        <v>265</v>
      </c>
      <c r="J267">
        <f>COUNTIF($D$3:D267,"*"&amp;$B$8&amp;"*")</f>
        <v>265</v>
      </c>
      <c r="L267" t="str" cm="1">
        <f t="array" ref="L267">IFERROR(INDEX(D:D,MATCH(ROW(265:265),E:E,0),1),"")</f>
        <v/>
      </c>
      <c r="N267" t="str" cm="1">
        <f t="array" ref="N267">IFERROR(INDEX(D:D,MATCH(ROW(265:265),F:F,0),1),"")</f>
        <v/>
      </c>
      <c r="P267" t="str" cm="1">
        <f t="array" ref="P267">IFERROR(INDEX(D:D,MATCH(ROW(265:265),G:G,0),1),"")</f>
        <v/>
      </c>
      <c r="R267" t="str" cm="1">
        <f t="array" ref="R267">IFERROR(INDEX(D:D,MATCH(ROW(265:265),H:H,0),1),"")</f>
        <v>236713　塗装工事</v>
      </c>
      <c r="T267" t="str" cm="1">
        <f t="array" ref="T267">IFERROR(INDEX(D:D,MATCH(ROW(265:265),I:I,0),1),"")</f>
        <v>236713　塗装工事</v>
      </c>
      <c r="V267" t="str" cm="1">
        <f t="array" ref="V267">IFERROR(INDEX(D:D,MATCH(ROW(265:265),J:J,0),1),"")</f>
        <v>236713　塗装工事</v>
      </c>
    </row>
    <row r="268" spans="4:22" x14ac:dyDescent="0.4">
      <c r="D268" t="s">
        <v>387</v>
      </c>
      <c r="E268">
        <f>COUNTIF($D$3:D268,"*"&amp;$B$3&amp;"*")</f>
        <v>0</v>
      </c>
      <c r="F268">
        <f>COUNTIF($D$3:D268,"*"&amp;$B$4&amp;"*")</f>
        <v>0</v>
      </c>
      <c r="G268">
        <f>COUNTIF($D$3:D268,"*"&amp;$B$5&amp;"*")</f>
        <v>0</v>
      </c>
      <c r="H268">
        <f>COUNTIF($D$3:D268,"*"&amp;$B$6&amp;"*")</f>
        <v>266</v>
      </c>
      <c r="I268">
        <f>COUNTIF($D$3:D268,"*"&amp;$B$7&amp;"*")</f>
        <v>266</v>
      </c>
      <c r="J268">
        <f>COUNTIF($D$3:D268,"*"&amp;$B$8&amp;"*")</f>
        <v>266</v>
      </c>
      <c r="L268" t="str" cm="1">
        <f t="array" ref="L268">IFERROR(INDEX(D:D,MATCH(ROW(266:266),E:E,0),1),"")</f>
        <v/>
      </c>
      <c r="N268" t="str" cm="1">
        <f t="array" ref="N268">IFERROR(INDEX(D:D,MATCH(ROW(266:266),F:F,0),1),"")</f>
        <v/>
      </c>
      <c r="P268" t="str" cm="1">
        <f t="array" ref="P268">IFERROR(INDEX(D:D,MATCH(ROW(266:266),G:G,0),1),"")</f>
        <v/>
      </c>
      <c r="R268" t="str" cm="1">
        <f t="array" ref="R268">IFERROR(INDEX(D:D,MATCH(ROW(266:266),H:H,0),1),"")</f>
        <v>236795　塗装/その他工事</v>
      </c>
      <c r="T268" t="str" cm="1">
        <f t="array" ref="T268">IFERROR(INDEX(D:D,MATCH(ROW(266:266),I:I,0),1),"")</f>
        <v>236795　塗装/その他工事</v>
      </c>
      <c r="V268" t="str" cm="1">
        <f t="array" ref="V268">IFERROR(INDEX(D:D,MATCH(ROW(266:266),J:J,0),1),"")</f>
        <v>236795　塗装/その他工事</v>
      </c>
    </row>
    <row r="269" spans="4:22" x14ac:dyDescent="0.4">
      <c r="D269" t="s">
        <v>388</v>
      </c>
      <c r="E269">
        <f>COUNTIF($D$3:D269,"*"&amp;$B$3&amp;"*")</f>
        <v>0</v>
      </c>
      <c r="F269">
        <f>COUNTIF($D$3:D269,"*"&amp;$B$4&amp;"*")</f>
        <v>0</v>
      </c>
      <c r="G269">
        <f>COUNTIF($D$3:D269,"*"&amp;$B$5&amp;"*")</f>
        <v>0</v>
      </c>
      <c r="H269">
        <f>COUNTIF($D$3:D269,"*"&amp;$B$6&amp;"*")</f>
        <v>267</v>
      </c>
      <c r="I269">
        <f>COUNTIF($D$3:D269,"*"&amp;$B$7&amp;"*")</f>
        <v>267</v>
      </c>
      <c r="J269">
        <f>COUNTIF($D$3:D269,"*"&amp;$B$8&amp;"*")</f>
        <v>267</v>
      </c>
      <c r="L269" t="str" cm="1">
        <f t="array" ref="L269">IFERROR(INDEX(D:D,MATCH(ROW(267:267),E:E,0),1),"")</f>
        <v/>
      </c>
      <c r="N269" t="str" cm="1">
        <f t="array" ref="N269">IFERROR(INDEX(D:D,MATCH(ROW(267:267),F:F,0),1),"")</f>
        <v/>
      </c>
      <c r="P269" t="str" cm="1">
        <f t="array" ref="P269">IFERROR(INDEX(D:D,MATCH(ROW(267:267),G:G,0),1),"")</f>
        <v/>
      </c>
      <c r="R269" t="str" cm="1">
        <f t="array" ref="R269">IFERROR(INDEX(D:D,MATCH(ROW(267:267),H:H,0),1),"")</f>
        <v>236797　塗装/その他(材)</v>
      </c>
      <c r="T269" t="str" cm="1">
        <f t="array" ref="T269">IFERROR(INDEX(D:D,MATCH(ROW(267:267),I:I,0),1),"")</f>
        <v>236797　塗装/その他(材)</v>
      </c>
      <c r="V269" t="str" cm="1">
        <f t="array" ref="V269">IFERROR(INDEX(D:D,MATCH(ROW(267:267),J:J,0),1),"")</f>
        <v>236797　塗装/その他(材)</v>
      </c>
    </row>
    <row r="270" spans="4:22" x14ac:dyDescent="0.4">
      <c r="D270" t="s">
        <v>389</v>
      </c>
      <c r="E270">
        <f>COUNTIF($D$3:D270,"*"&amp;$B$3&amp;"*")</f>
        <v>0</v>
      </c>
      <c r="F270">
        <f>COUNTIF($D$3:D270,"*"&amp;$B$4&amp;"*")</f>
        <v>0</v>
      </c>
      <c r="G270">
        <f>COUNTIF($D$3:D270,"*"&amp;$B$5&amp;"*")</f>
        <v>0</v>
      </c>
      <c r="H270">
        <f>COUNTIF($D$3:D270,"*"&amp;$B$6&amp;"*")</f>
        <v>268</v>
      </c>
      <c r="I270">
        <f>COUNTIF($D$3:D270,"*"&amp;$B$7&amp;"*")</f>
        <v>268</v>
      </c>
      <c r="J270">
        <f>COUNTIF($D$3:D270,"*"&amp;$B$8&amp;"*")</f>
        <v>268</v>
      </c>
      <c r="L270" t="str" cm="1">
        <f t="array" ref="L270">IFERROR(INDEX(D:D,MATCH(ROW(268:268),E:E,0),1),"")</f>
        <v/>
      </c>
      <c r="N270" t="str" cm="1">
        <f t="array" ref="N270">IFERROR(INDEX(D:D,MATCH(ROW(268:268),F:F,0),1),"")</f>
        <v/>
      </c>
      <c r="P270" t="str" cm="1">
        <f t="array" ref="P270">IFERROR(INDEX(D:D,MATCH(ROW(268:268),G:G,0),1),"")</f>
        <v/>
      </c>
      <c r="R270" t="str" cm="1">
        <f t="array" ref="R270">IFERROR(INDEX(D:D,MATCH(ROW(268:268),H:H,0),1),"")</f>
        <v>237013　内外装仕上</v>
      </c>
      <c r="T270" t="str" cm="1">
        <f t="array" ref="T270">IFERROR(INDEX(D:D,MATCH(ROW(268:268),I:I,0),1),"")</f>
        <v>237013　内外装仕上</v>
      </c>
      <c r="V270" t="str" cm="1">
        <f t="array" ref="V270">IFERROR(INDEX(D:D,MATCH(ROW(268:268),J:J,0),1),"")</f>
        <v>237013　内外装仕上</v>
      </c>
    </row>
    <row r="271" spans="4:22" x14ac:dyDescent="0.4">
      <c r="D271" t="s">
        <v>390</v>
      </c>
      <c r="E271">
        <f>COUNTIF($D$3:D271,"*"&amp;$B$3&amp;"*")</f>
        <v>0</v>
      </c>
      <c r="F271">
        <f>COUNTIF($D$3:D271,"*"&amp;$B$4&amp;"*")</f>
        <v>0</v>
      </c>
      <c r="G271">
        <f>COUNTIF($D$3:D271,"*"&amp;$B$5&amp;"*")</f>
        <v>0</v>
      </c>
      <c r="H271">
        <f>COUNTIF($D$3:D271,"*"&amp;$B$6&amp;"*")</f>
        <v>269</v>
      </c>
      <c r="I271">
        <f>COUNTIF($D$3:D271,"*"&amp;$B$7&amp;"*")</f>
        <v>269</v>
      </c>
      <c r="J271">
        <f>COUNTIF($D$3:D271,"*"&amp;$B$8&amp;"*")</f>
        <v>269</v>
      </c>
      <c r="L271" t="str" cm="1">
        <f t="array" ref="L271">IFERROR(INDEX(D:D,MATCH(ROW(269:269),E:E,0),1),"")</f>
        <v/>
      </c>
      <c r="N271" t="str" cm="1">
        <f t="array" ref="N271">IFERROR(INDEX(D:D,MATCH(ROW(269:269),F:F,0),1),"")</f>
        <v/>
      </c>
      <c r="P271" t="str" cm="1">
        <f t="array" ref="P271">IFERROR(INDEX(D:D,MATCH(ROW(269:269),G:G,0),1),"")</f>
        <v/>
      </c>
      <c r="R271" t="str" cm="1">
        <f t="array" ref="R271">IFERROR(INDEX(D:D,MATCH(ROW(269:269),H:H,0),1),"")</f>
        <v>237016　内外装仕上(材)</v>
      </c>
      <c r="T271" t="str" cm="1">
        <f t="array" ref="T271">IFERROR(INDEX(D:D,MATCH(ROW(269:269),I:I,0),1),"")</f>
        <v>237016　内外装仕上(材)</v>
      </c>
      <c r="V271" t="str" cm="1">
        <f t="array" ref="V271">IFERROR(INDEX(D:D,MATCH(ROW(269:269),J:J,0),1),"")</f>
        <v>237016　内外装仕上(材)</v>
      </c>
    </row>
    <row r="272" spans="4:22" x14ac:dyDescent="0.4">
      <c r="D272" t="s">
        <v>391</v>
      </c>
      <c r="E272">
        <f>COUNTIF($D$3:D272,"*"&amp;$B$3&amp;"*")</f>
        <v>0</v>
      </c>
      <c r="F272">
        <f>COUNTIF($D$3:D272,"*"&amp;$B$4&amp;"*")</f>
        <v>0</v>
      </c>
      <c r="G272">
        <f>COUNTIF($D$3:D272,"*"&amp;$B$5&amp;"*")</f>
        <v>0</v>
      </c>
      <c r="H272">
        <f>COUNTIF($D$3:D272,"*"&amp;$B$6&amp;"*")</f>
        <v>270</v>
      </c>
      <c r="I272">
        <f>COUNTIF($D$3:D272,"*"&amp;$B$7&amp;"*")</f>
        <v>270</v>
      </c>
      <c r="J272">
        <f>COUNTIF($D$3:D272,"*"&amp;$B$8&amp;"*")</f>
        <v>270</v>
      </c>
      <c r="L272" t="str" cm="1">
        <f t="array" ref="L272">IFERROR(INDEX(D:D,MATCH(ROW(270:270),E:E,0),1),"")</f>
        <v/>
      </c>
      <c r="N272" t="str" cm="1">
        <f t="array" ref="N272">IFERROR(INDEX(D:D,MATCH(ROW(270:270),F:F,0),1),"")</f>
        <v/>
      </c>
      <c r="P272" t="str" cm="1">
        <f t="array" ref="P272">IFERROR(INDEX(D:D,MATCH(ROW(270:270),G:G,0),1),"")</f>
        <v/>
      </c>
      <c r="R272" t="str" cm="1">
        <f t="array" ref="R272">IFERROR(INDEX(D:D,MATCH(ROW(270:270),H:H,0),1),"")</f>
        <v>237019　内外/ﾌﾛｰﾘﾝｸﾞ工事</v>
      </c>
      <c r="T272" t="str" cm="1">
        <f t="array" ref="T272">IFERROR(INDEX(D:D,MATCH(ROW(270:270),I:I,0),1),"")</f>
        <v>237019　内外/ﾌﾛｰﾘﾝｸﾞ工事</v>
      </c>
      <c r="V272" t="str" cm="1">
        <f t="array" ref="V272">IFERROR(INDEX(D:D,MATCH(ROW(270:270),J:J,0),1),"")</f>
        <v>237019　内外/ﾌﾛｰﾘﾝｸﾞ工事</v>
      </c>
    </row>
    <row r="273" spans="4:22" x14ac:dyDescent="0.4">
      <c r="D273" t="s">
        <v>392</v>
      </c>
      <c r="E273">
        <f>COUNTIF($D$3:D273,"*"&amp;$B$3&amp;"*")</f>
        <v>0</v>
      </c>
      <c r="F273">
        <f>COUNTIF($D$3:D273,"*"&amp;$B$4&amp;"*")</f>
        <v>0</v>
      </c>
      <c r="G273">
        <f>COUNTIF($D$3:D273,"*"&amp;$B$5&amp;"*")</f>
        <v>0</v>
      </c>
      <c r="H273">
        <f>COUNTIF($D$3:D273,"*"&amp;$B$6&amp;"*")</f>
        <v>271</v>
      </c>
      <c r="I273">
        <f>COUNTIF($D$3:D273,"*"&amp;$B$7&amp;"*")</f>
        <v>271</v>
      </c>
      <c r="J273">
        <f>COUNTIF($D$3:D273,"*"&amp;$B$8&amp;"*")</f>
        <v>271</v>
      </c>
      <c r="L273" t="str" cm="1">
        <f t="array" ref="L273">IFERROR(INDEX(D:D,MATCH(ROW(271:271),E:E,0),1),"")</f>
        <v/>
      </c>
      <c r="N273" t="str" cm="1">
        <f t="array" ref="N273">IFERROR(INDEX(D:D,MATCH(ROW(271:271),F:F,0),1),"")</f>
        <v/>
      </c>
      <c r="P273" t="str" cm="1">
        <f t="array" ref="P273">IFERROR(INDEX(D:D,MATCH(ROW(271:271),G:G,0),1),"")</f>
        <v/>
      </c>
      <c r="R273" t="str" cm="1">
        <f t="array" ref="R273">IFERROR(INDEX(D:D,MATCH(ROW(271:271),H:H,0),1),"")</f>
        <v>237022　内外/耐火間仕切工事</v>
      </c>
      <c r="T273" t="str" cm="1">
        <f t="array" ref="T273">IFERROR(INDEX(D:D,MATCH(ROW(271:271),I:I,0),1),"")</f>
        <v>237022　内外/耐火間仕切工事</v>
      </c>
      <c r="V273" t="str" cm="1">
        <f t="array" ref="V273">IFERROR(INDEX(D:D,MATCH(ROW(271:271),J:J,0),1),"")</f>
        <v>237022　内外/耐火間仕切工事</v>
      </c>
    </row>
    <row r="274" spans="4:22" x14ac:dyDescent="0.4">
      <c r="D274" t="s">
        <v>393</v>
      </c>
      <c r="E274">
        <f>COUNTIF($D$3:D274,"*"&amp;$B$3&amp;"*")</f>
        <v>0</v>
      </c>
      <c r="F274">
        <f>COUNTIF($D$3:D274,"*"&amp;$B$4&amp;"*")</f>
        <v>0</v>
      </c>
      <c r="G274">
        <f>COUNTIF($D$3:D274,"*"&amp;$B$5&amp;"*")</f>
        <v>0</v>
      </c>
      <c r="H274">
        <f>COUNTIF($D$3:D274,"*"&amp;$B$6&amp;"*")</f>
        <v>272</v>
      </c>
      <c r="I274">
        <f>COUNTIF($D$3:D274,"*"&amp;$B$7&amp;"*")</f>
        <v>272</v>
      </c>
      <c r="J274">
        <f>COUNTIF($D$3:D274,"*"&amp;$B$8&amp;"*")</f>
        <v>272</v>
      </c>
      <c r="L274" t="str" cm="1">
        <f t="array" ref="L274">IFERROR(INDEX(D:D,MATCH(ROW(272:272),E:E,0),1),"")</f>
        <v/>
      </c>
      <c r="N274" t="str" cm="1">
        <f t="array" ref="N274">IFERROR(INDEX(D:D,MATCH(ROW(272:272),F:F,0),1),"")</f>
        <v/>
      </c>
      <c r="P274" t="str" cm="1">
        <f t="array" ref="P274">IFERROR(INDEX(D:D,MATCH(ROW(272:272),G:G,0),1),"")</f>
        <v/>
      </c>
      <c r="R274" t="str" cm="1">
        <f t="array" ref="R274">IFERROR(INDEX(D:D,MATCH(ROW(272:272),H:H,0),1),"")</f>
        <v>237025　内外/軽鉄工事</v>
      </c>
      <c r="T274" t="str" cm="1">
        <f t="array" ref="T274">IFERROR(INDEX(D:D,MATCH(ROW(272:272),I:I,0),1),"")</f>
        <v>237025　内外/軽鉄工事</v>
      </c>
      <c r="V274" t="str" cm="1">
        <f t="array" ref="V274">IFERROR(INDEX(D:D,MATCH(ROW(272:272),J:J,0),1),"")</f>
        <v>237025　内外/軽鉄工事</v>
      </c>
    </row>
    <row r="275" spans="4:22" x14ac:dyDescent="0.4">
      <c r="D275" t="s">
        <v>394</v>
      </c>
      <c r="E275">
        <f>COUNTIF($D$3:D275,"*"&amp;$B$3&amp;"*")</f>
        <v>0</v>
      </c>
      <c r="F275">
        <f>COUNTIF($D$3:D275,"*"&amp;$B$4&amp;"*")</f>
        <v>0</v>
      </c>
      <c r="G275">
        <f>COUNTIF($D$3:D275,"*"&amp;$B$5&amp;"*")</f>
        <v>0</v>
      </c>
      <c r="H275">
        <f>COUNTIF($D$3:D275,"*"&amp;$B$6&amp;"*")</f>
        <v>273</v>
      </c>
      <c r="I275">
        <f>COUNTIF($D$3:D275,"*"&amp;$B$7&amp;"*")</f>
        <v>273</v>
      </c>
      <c r="J275">
        <f>COUNTIF($D$3:D275,"*"&amp;$B$8&amp;"*")</f>
        <v>273</v>
      </c>
      <c r="L275" t="str" cm="1">
        <f t="array" ref="L275">IFERROR(INDEX(D:D,MATCH(ROW(273:273),E:E,0),1),"")</f>
        <v/>
      </c>
      <c r="N275" t="str" cm="1">
        <f t="array" ref="N275">IFERROR(INDEX(D:D,MATCH(ROW(273:273),F:F,0),1),"")</f>
        <v/>
      </c>
      <c r="P275" t="str" cm="1">
        <f t="array" ref="P275">IFERROR(INDEX(D:D,MATCH(ROW(273:273),G:G,0),1),"")</f>
        <v/>
      </c>
      <c r="R275" t="str" cm="1">
        <f t="array" ref="R275">IFERROR(INDEX(D:D,MATCH(ROW(273:273),H:H,0),1),"")</f>
        <v>237028　内外/ｳﾚﾀﾝ工事</v>
      </c>
      <c r="T275" t="str" cm="1">
        <f t="array" ref="T275">IFERROR(INDEX(D:D,MATCH(ROW(273:273),I:I,0),1),"")</f>
        <v>237028　内外/ｳﾚﾀﾝ工事</v>
      </c>
      <c r="V275" t="str" cm="1">
        <f t="array" ref="V275">IFERROR(INDEX(D:D,MATCH(ROW(273:273),J:J,0),1),"")</f>
        <v>237028　内外/ｳﾚﾀﾝ工事</v>
      </c>
    </row>
    <row r="276" spans="4:22" x14ac:dyDescent="0.4">
      <c r="D276" t="s">
        <v>395</v>
      </c>
      <c r="E276">
        <f>COUNTIF($D$3:D276,"*"&amp;$B$3&amp;"*")</f>
        <v>0</v>
      </c>
      <c r="F276">
        <f>COUNTIF($D$3:D276,"*"&amp;$B$4&amp;"*")</f>
        <v>0</v>
      </c>
      <c r="G276">
        <f>COUNTIF($D$3:D276,"*"&amp;$B$5&amp;"*")</f>
        <v>0</v>
      </c>
      <c r="H276">
        <f>COUNTIF($D$3:D276,"*"&amp;$B$6&amp;"*")</f>
        <v>274</v>
      </c>
      <c r="I276">
        <f>COUNTIF($D$3:D276,"*"&amp;$B$7&amp;"*")</f>
        <v>274</v>
      </c>
      <c r="J276">
        <f>COUNTIF($D$3:D276,"*"&amp;$B$8&amp;"*")</f>
        <v>274</v>
      </c>
      <c r="L276" t="str" cm="1">
        <f t="array" ref="L276">IFERROR(INDEX(D:D,MATCH(ROW(274:274),E:E,0),1),"")</f>
        <v/>
      </c>
      <c r="N276" t="str" cm="1">
        <f t="array" ref="N276">IFERROR(INDEX(D:D,MATCH(ROW(274:274),F:F,0),1),"")</f>
        <v/>
      </c>
      <c r="P276" t="str" cm="1">
        <f t="array" ref="P276">IFERROR(INDEX(D:D,MATCH(ROW(274:274),G:G,0),1),"")</f>
        <v/>
      </c>
      <c r="R276" t="str" cm="1">
        <f t="array" ref="R276">IFERROR(INDEX(D:D,MATCH(ROW(274:274),H:H,0),1),"")</f>
        <v>237031　内外/GL工事</v>
      </c>
      <c r="T276" t="str" cm="1">
        <f t="array" ref="T276">IFERROR(INDEX(D:D,MATCH(ROW(274:274),I:I,0),1),"")</f>
        <v>237031　内外/GL工事</v>
      </c>
      <c r="V276" t="str" cm="1">
        <f t="array" ref="V276">IFERROR(INDEX(D:D,MATCH(ROW(274:274),J:J,0),1),"")</f>
        <v>237031　内外/GL工事</v>
      </c>
    </row>
    <row r="277" spans="4:22" x14ac:dyDescent="0.4">
      <c r="D277" t="s">
        <v>396</v>
      </c>
      <c r="E277">
        <f>COUNTIF($D$3:D277,"*"&amp;$B$3&amp;"*")</f>
        <v>0</v>
      </c>
      <c r="F277">
        <f>COUNTIF($D$3:D277,"*"&amp;$B$4&amp;"*")</f>
        <v>0</v>
      </c>
      <c r="G277">
        <f>COUNTIF($D$3:D277,"*"&amp;$B$5&amp;"*")</f>
        <v>0</v>
      </c>
      <c r="H277">
        <f>COUNTIF($D$3:D277,"*"&amp;$B$6&amp;"*")</f>
        <v>275</v>
      </c>
      <c r="I277">
        <f>COUNTIF($D$3:D277,"*"&amp;$B$7&amp;"*")</f>
        <v>275</v>
      </c>
      <c r="J277">
        <f>COUNTIF($D$3:D277,"*"&amp;$B$8&amp;"*")</f>
        <v>275</v>
      </c>
      <c r="L277" t="str" cm="1">
        <f t="array" ref="L277">IFERROR(INDEX(D:D,MATCH(ROW(275:275),E:E,0),1),"")</f>
        <v/>
      </c>
      <c r="N277" t="str" cm="1">
        <f t="array" ref="N277">IFERROR(INDEX(D:D,MATCH(ROW(275:275),F:F,0),1),"")</f>
        <v/>
      </c>
      <c r="P277" t="str" cm="1">
        <f t="array" ref="P277">IFERROR(INDEX(D:D,MATCH(ROW(275:275),G:G,0),1),"")</f>
        <v/>
      </c>
      <c r="R277" t="str" cm="1">
        <f t="array" ref="R277">IFERROR(INDEX(D:D,MATCH(ROW(275:275),H:H,0),1),"")</f>
        <v>237095　内外/その他工事</v>
      </c>
      <c r="T277" t="str" cm="1">
        <f t="array" ref="T277">IFERROR(INDEX(D:D,MATCH(ROW(275:275),I:I,0),1),"")</f>
        <v>237095　内外/その他工事</v>
      </c>
      <c r="V277" t="str" cm="1">
        <f t="array" ref="V277">IFERROR(INDEX(D:D,MATCH(ROW(275:275),J:J,0),1),"")</f>
        <v>237095　内外/その他工事</v>
      </c>
    </row>
    <row r="278" spans="4:22" x14ac:dyDescent="0.4">
      <c r="D278" t="s">
        <v>397</v>
      </c>
      <c r="E278">
        <f>COUNTIF($D$3:D278,"*"&amp;$B$3&amp;"*")</f>
        <v>0</v>
      </c>
      <c r="F278">
        <f>COUNTIF($D$3:D278,"*"&amp;$B$4&amp;"*")</f>
        <v>0</v>
      </c>
      <c r="G278">
        <f>COUNTIF($D$3:D278,"*"&amp;$B$5&amp;"*")</f>
        <v>0</v>
      </c>
      <c r="H278">
        <f>COUNTIF($D$3:D278,"*"&amp;$B$6&amp;"*")</f>
        <v>276</v>
      </c>
      <c r="I278">
        <f>COUNTIF($D$3:D278,"*"&amp;$B$7&amp;"*")</f>
        <v>276</v>
      </c>
      <c r="J278">
        <f>COUNTIF($D$3:D278,"*"&amp;$B$8&amp;"*")</f>
        <v>276</v>
      </c>
      <c r="L278" t="str" cm="1">
        <f t="array" ref="L278">IFERROR(INDEX(D:D,MATCH(ROW(276:276),E:E,0),1),"")</f>
        <v/>
      </c>
      <c r="N278" t="str" cm="1">
        <f t="array" ref="N278">IFERROR(INDEX(D:D,MATCH(ROW(276:276),F:F,0),1),"")</f>
        <v/>
      </c>
      <c r="P278" t="str" cm="1">
        <f t="array" ref="P278">IFERROR(INDEX(D:D,MATCH(ROW(276:276),G:G,0),1),"")</f>
        <v/>
      </c>
      <c r="R278" t="str" cm="1">
        <f t="array" ref="R278">IFERROR(INDEX(D:D,MATCH(ROW(276:276),H:H,0),1),"")</f>
        <v>237097　内外/その他(材)</v>
      </c>
      <c r="T278" t="str" cm="1">
        <f t="array" ref="T278">IFERROR(INDEX(D:D,MATCH(ROW(276:276),I:I,0),1),"")</f>
        <v>237097　内外/その他(材)</v>
      </c>
      <c r="V278" t="str" cm="1">
        <f t="array" ref="V278">IFERROR(INDEX(D:D,MATCH(ROW(276:276),J:J,0),1),"")</f>
        <v>237097　内外/その他(材)</v>
      </c>
    </row>
    <row r="279" spans="4:22" x14ac:dyDescent="0.4">
      <c r="D279" t="s">
        <v>398</v>
      </c>
      <c r="E279">
        <f>COUNTIF($D$3:D279,"*"&amp;$B$3&amp;"*")</f>
        <v>0</v>
      </c>
      <c r="F279">
        <f>COUNTIF($D$3:D279,"*"&amp;$B$4&amp;"*")</f>
        <v>0</v>
      </c>
      <c r="G279">
        <f>COUNTIF($D$3:D279,"*"&amp;$B$5&amp;"*")</f>
        <v>0</v>
      </c>
      <c r="H279">
        <f>COUNTIF($D$3:D279,"*"&amp;$B$6&amp;"*")</f>
        <v>277</v>
      </c>
      <c r="I279">
        <f>COUNTIF($D$3:D279,"*"&amp;$B$7&amp;"*")</f>
        <v>277</v>
      </c>
      <c r="J279">
        <f>COUNTIF($D$3:D279,"*"&amp;$B$8&amp;"*")</f>
        <v>277</v>
      </c>
      <c r="L279" t="str" cm="1">
        <f t="array" ref="L279">IFERROR(INDEX(D:D,MATCH(ROW(277:277),E:E,0),1),"")</f>
        <v/>
      </c>
      <c r="N279" t="str" cm="1">
        <f t="array" ref="N279">IFERROR(INDEX(D:D,MATCH(ROW(277:277),F:F,0),1),"")</f>
        <v/>
      </c>
      <c r="P279" t="str" cm="1">
        <f t="array" ref="P279">IFERROR(INDEX(D:D,MATCH(ROW(277:277),G:G,0),1),"")</f>
        <v/>
      </c>
      <c r="R279" t="str" cm="1">
        <f t="array" ref="R279">IFERROR(INDEX(D:D,MATCH(ROW(277:277),H:H,0),1),"")</f>
        <v>237313　住設工事</v>
      </c>
      <c r="T279" t="str" cm="1">
        <f t="array" ref="T279">IFERROR(INDEX(D:D,MATCH(ROW(277:277),I:I,0),1),"")</f>
        <v>237313　住設工事</v>
      </c>
      <c r="V279" t="str" cm="1">
        <f t="array" ref="V279">IFERROR(INDEX(D:D,MATCH(ROW(277:277),J:J,0),1),"")</f>
        <v>237313　住設工事</v>
      </c>
    </row>
    <row r="280" spans="4:22" x14ac:dyDescent="0.4">
      <c r="D280" t="s">
        <v>399</v>
      </c>
      <c r="E280">
        <f>COUNTIF($D$3:D280,"*"&amp;$B$3&amp;"*")</f>
        <v>0</v>
      </c>
      <c r="F280">
        <f>COUNTIF($D$3:D280,"*"&amp;$B$4&amp;"*")</f>
        <v>0</v>
      </c>
      <c r="G280">
        <f>COUNTIF($D$3:D280,"*"&amp;$B$5&amp;"*")</f>
        <v>0</v>
      </c>
      <c r="H280">
        <f>COUNTIF($D$3:D280,"*"&amp;$B$6&amp;"*")</f>
        <v>278</v>
      </c>
      <c r="I280">
        <f>COUNTIF($D$3:D280,"*"&amp;$B$7&amp;"*")</f>
        <v>278</v>
      </c>
      <c r="J280">
        <f>COUNTIF($D$3:D280,"*"&amp;$B$8&amp;"*")</f>
        <v>278</v>
      </c>
      <c r="L280" t="str" cm="1">
        <f t="array" ref="L280">IFERROR(INDEX(D:D,MATCH(ROW(278:278),E:E,0),1),"")</f>
        <v/>
      </c>
      <c r="N280" t="str" cm="1">
        <f t="array" ref="N280">IFERROR(INDEX(D:D,MATCH(ROW(278:278),F:F,0),1),"")</f>
        <v/>
      </c>
      <c r="P280" t="str" cm="1">
        <f t="array" ref="P280">IFERROR(INDEX(D:D,MATCH(ROW(278:278),G:G,0),1),"")</f>
        <v/>
      </c>
      <c r="R280" t="str" cm="1">
        <f t="array" ref="R280">IFERROR(INDEX(D:D,MATCH(ROW(278:278),H:H,0),1),"")</f>
        <v>237316　住設(材)</v>
      </c>
      <c r="T280" t="str" cm="1">
        <f t="array" ref="T280">IFERROR(INDEX(D:D,MATCH(ROW(278:278),I:I,0),1),"")</f>
        <v>237316　住設(材)</v>
      </c>
      <c r="V280" t="str" cm="1">
        <f t="array" ref="V280">IFERROR(INDEX(D:D,MATCH(ROW(278:278),J:J,0),1),"")</f>
        <v>237316　住設(材)</v>
      </c>
    </row>
    <row r="281" spans="4:22" x14ac:dyDescent="0.4">
      <c r="D281" t="s">
        <v>400</v>
      </c>
      <c r="E281">
        <f>COUNTIF($D$3:D281,"*"&amp;$B$3&amp;"*")</f>
        <v>0</v>
      </c>
      <c r="F281">
        <f>COUNTIF($D$3:D281,"*"&amp;$B$4&amp;"*")</f>
        <v>0</v>
      </c>
      <c r="G281">
        <f>COUNTIF($D$3:D281,"*"&amp;$B$5&amp;"*")</f>
        <v>0</v>
      </c>
      <c r="H281">
        <f>COUNTIF($D$3:D281,"*"&amp;$B$6&amp;"*")</f>
        <v>279</v>
      </c>
      <c r="I281">
        <f>COUNTIF($D$3:D281,"*"&amp;$B$7&amp;"*")</f>
        <v>279</v>
      </c>
      <c r="J281">
        <f>COUNTIF($D$3:D281,"*"&amp;$B$8&amp;"*")</f>
        <v>279</v>
      </c>
      <c r="L281" t="str" cm="1">
        <f t="array" ref="L281">IFERROR(INDEX(D:D,MATCH(ROW(279:279),E:E,0),1),"")</f>
        <v/>
      </c>
      <c r="N281" t="str" cm="1">
        <f t="array" ref="N281">IFERROR(INDEX(D:D,MATCH(ROW(279:279),F:F,0),1),"")</f>
        <v/>
      </c>
      <c r="P281" t="str" cm="1">
        <f t="array" ref="P281">IFERROR(INDEX(D:D,MATCH(ROW(279:279),G:G,0),1),"")</f>
        <v/>
      </c>
      <c r="R281" t="str" cm="1">
        <f t="array" ref="R281">IFERROR(INDEX(D:D,MATCH(ROW(279:279),H:H,0),1),"")</f>
        <v>237319　住設/電気式浴室乾燥機(材)</v>
      </c>
      <c r="T281" t="str" cm="1">
        <f t="array" ref="T281">IFERROR(INDEX(D:D,MATCH(ROW(279:279),I:I,0),1),"")</f>
        <v>237319　住設/電気式浴室乾燥機(材)</v>
      </c>
      <c r="V281" t="str" cm="1">
        <f t="array" ref="V281">IFERROR(INDEX(D:D,MATCH(ROW(279:279),J:J,0),1),"")</f>
        <v>237319　住設/電気式浴室乾燥機(材)</v>
      </c>
    </row>
    <row r="282" spans="4:22" x14ac:dyDescent="0.4">
      <c r="D282" t="s">
        <v>401</v>
      </c>
      <c r="E282">
        <f>COUNTIF($D$3:D282,"*"&amp;$B$3&amp;"*")</f>
        <v>0</v>
      </c>
      <c r="F282">
        <f>COUNTIF($D$3:D282,"*"&amp;$B$4&amp;"*")</f>
        <v>0</v>
      </c>
      <c r="G282">
        <f>COUNTIF($D$3:D282,"*"&amp;$B$5&amp;"*")</f>
        <v>0</v>
      </c>
      <c r="H282">
        <f>COUNTIF($D$3:D282,"*"&amp;$B$6&amp;"*")</f>
        <v>280</v>
      </c>
      <c r="I282">
        <f>COUNTIF($D$3:D282,"*"&amp;$B$7&amp;"*")</f>
        <v>280</v>
      </c>
      <c r="J282">
        <f>COUNTIF($D$3:D282,"*"&amp;$B$8&amp;"*")</f>
        <v>280</v>
      </c>
      <c r="L282" t="str" cm="1">
        <f t="array" ref="L282">IFERROR(INDEX(D:D,MATCH(ROW(280:280),E:E,0),1),"")</f>
        <v/>
      </c>
      <c r="N282" t="str" cm="1">
        <f t="array" ref="N282">IFERROR(INDEX(D:D,MATCH(ROW(280:280),F:F,0),1),"")</f>
        <v/>
      </c>
      <c r="P282" t="str" cm="1">
        <f t="array" ref="P282">IFERROR(INDEX(D:D,MATCH(ROW(280:280),G:G,0),1),"")</f>
        <v/>
      </c>
      <c r="R282" t="str" cm="1">
        <f t="array" ref="R282">IFERROR(INDEX(D:D,MATCH(ROW(280:280),H:H,0),1),"")</f>
        <v>237322　住設/ﾙﾈｽUB基礎工事</v>
      </c>
      <c r="T282" t="str" cm="1">
        <f t="array" ref="T282">IFERROR(INDEX(D:D,MATCH(ROW(280:280),I:I,0),1),"")</f>
        <v>237322　住設/ﾙﾈｽUB基礎工事</v>
      </c>
      <c r="V282" t="str" cm="1">
        <f t="array" ref="V282">IFERROR(INDEX(D:D,MATCH(ROW(280:280),J:J,0),1),"")</f>
        <v>237322　住設/ﾙﾈｽUB基礎工事</v>
      </c>
    </row>
    <row r="283" spans="4:22" x14ac:dyDescent="0.4">
      <c r="D283" t="s">
        <v>402</v>
      </c>
      <c r="E283">
        <f>COUNTIF($D$3:D283,"*"&amp;$B$3&amp;"*")</f>
        <v>0</v>
      </c>
      <c r="F283">
        <f>COUNTIF($D$3:D283,"*"&amp;$B$4&amp;"*")</f>
        <v>0</v>
      </c>
      <c r="G283">
        <f>COUNTIF($D$3:D283,"*"&amp;$B$5&amp;"*")</f>
        <v>0</v>
      </c>
      <c r="H283">
        <f>COUNTIF($D$3:D283,"*"&amp;$B$6&amp;"*")</f>
        <v>281</v>
      </c>
      <c r="I283">
        <f>COUNTIF($D$3:D283,"*"&amp;$B$7&amp;"*")</f>
        <v>281</v>
      </c>
      <c r="J283">
        <f>COUNTIF($D$3:D283,"*"&amp;$B$8&amp;"*")</f>
        <v>281</v>
      </c>
      <c r="L283" t="str" cm="1">
        <f t="array" ref="L283">IFERROR(INDEX(D:D,MATCH(ROW(281:281),E:E,0),1),"")</f>
        <v/>
      </c>
      <c r="N283" t="str" cm="1">
        <f t="array" ref="N283">IFERROR(INDEX(D:D,MATCH(ROW(281:281),F:F,0),1),"")</f>
        <v/>
      </c>
      <c r="P283" t="str" cm="1">
        <f t="array" ref="P283">IFERROR(INDEX(D:D,MATCH(ROW(281:281),G:G,0),1),"")</f>
        <v/>
      </c>
      <c r="R283" t="str" cm="1">
        <f t="array" ref="R283">IFERROR(INDEX(D:D,MATCH(ROW(281:281),H:H,0),1),"")</f>
        <v>237325　住設/ｳｫｼｭﾚｯﾄ(材)</v>
      </c>
      <c r="T283" t="str" cm="1">
        <f t="array" ref="T283">IFERROR(INDEX(D:D,MATCH(ROW(281:281),I:I,0),1),"")</f>
        <v>237325　住設/ｳｫｼｭﾚｯﾄ(材)</v>
      </c>
      <c r="V283" t="str" cm="1">
        <f t="array" ref="V283">IFERROR(INDEX(D:D,MATCH(ROW(281:281),J:J,0),1),"")</f>
        <v>237325　住設/ｳｫｼｭﾚｯﾄ(材)</v>
      </c>
    </row>
    <row r="284" spans="4:22" x14ac:dyDescent="0.4">
      <c r="D284" t="s">
        <v>403</v>
      </c>
      <c r="E284">
        <f>COUNTIF($D$3:D284,"*"&amp;$B$3&amp;"*")</f>
        <v>0</v>
      </c>
      <c r="F284">
        <f>COUNTIF($D$3:D284,"*"&amp;$B$4&amp;"*")</f>
        <v>0</v>
      </c>
      <c r="G284">
        <f>COUNTIF($D$3:D284,"*"&amp;$B$5&amp;"*")</f>
        <v>0</v>
      </c>
      <c r="H284">
        <f>COUNTIF($D$3:D284,"*"&amp;$B$6&amp;"*")</f>
        <v>282</v>
      </c>
      <c r="I284">
        <f>COUNTIF($D$3:D284,"*"&amp;$B$7&amp;"*")</f>
        <v>282</v>
      </c>
      <c r="J284">
        <f>COUNTIF($D$3:D284,"*"&amp;$B$8&amp;"*")</f>
        <v>282</v>
      </c>
      <c r="L284" t="str" cm="1">
        <f t="array" ref="L284">IFERROR(INDEX(D:D,MATCH(ROW(282:282),E:E,0),1),"")</f>
        <v/>
      </c>
      <c r="N284" t="str" cm="1">
        <f t="array" ref="N284">IFERROR(INDEX(D:D,MATCH(ROW(282:282),F:F,0),1),"")</f>
        <v/>
      </c>
      <c r="P284" t="str" cm="1">
        <f t="array" ref="P284">IFERROR(INDEX(D:D,MATCH(ROW(282:282),G:G,0),1),"")</f>
        <v/>
      </c>
      <c r="R284" t="str" cm="1">
        <f t="array" ref="R284">IFERROR(INDEX(D:D,MATCH(ROW(282:282),H:H,0),1),"")</f>
        <v>237395　住設/その他工事</v>
      </c>
      <c r="T284" t="str" cm="1">
        <f t="array" ref="T284">IFERROR(INDEX(D:D,MATCH(ROW(282:282),I:I,0),1),"")</f>
        <v>237395　住設/その他工事</v>
      </c>
      <c r="V284" t="str" cm="1">
        <f t="array" ref="V284">IFERROR(INDEX(D:D,MATCH(ROW(282:282),J:J,0),1),"")</f>
        <v>237395　住設/その他工事</v>
      </c>
    </row>
    <row r="285" spans="4:22" x14ac:dyDescent="0.4">
      <c r="D285" t="s">
        <v>404</v>
      </c>
      <c r="E285">
        <f>COUNTIF($D$3:D285,"*"&amp;$B$3&amp;"*")</f>
        <v>0</v>
      </c>
      <c r="F285">
        <f>COUNTIF($D$3:D285,"*"&amp;$B$4&amp;"*")</f>
        <v>0</v>
      </c>
      <c r="G285">
        <f>COUNTIF($D$3:D285,"*"&amp;$B$5&amp;"*")</f>
        <v>0</v>
      </c>
      <c r="H285">
        <f>COUNTIF($D$3:D285,"*"&amp;$B$6&amp;"*")</f>
        <v>283</v>
      </c>
      <c r="I285">
        <f>COUNTIF($D$3:D285,"*"&amp;$B$7&amp;"*")</f>
        <v>283</v>
      </c>
      <c r="J285">
        <f>COUNTIF($D$3:D285,"*"&amp;$B$8&amp;"*")</f>
        <v>283</v>
      </c>
      <c r="L285" t="str" cm="1">
        <f t="array" ref="L285">IFERROR(INDEX(D:D,MATCH(ROW(283:283),E:E,0),1),"")</f>
        <v/>
      </c>
      <c r="N285" t="str" cm="1">
        <f t="array" ref="N285">IFERROR(INDEX(D:D,MATCH(ROW(283:283),F:F,0),1),"")</f>
        <v/>
      </c>
      <c r="P285" t="str" cm="1">
        <f t="array" ref="P285">IFERROR(INDEX(D:D,MATCH(ROW(283:283),G:G,0),1),"")</f>
        <v/>
      </c>
      <c r="R285" t="str" cm="1">
        <f t="array" ref="R285">IFERROR(INDEX(D:D,MATCH(ROW(283:283),H:H,0),1),"")</f>
        <v>237397　住設/その他(材)</v>
      </c>
      <c r="T285" t="str" cm="1">
        <f t="array" ref="T285">IFERROR(INDEX(D:D,MATCH(ROW(283:283),I:I,0),1),"")</f>
        <v>237397　住設/その他(材)</v>
      </c>
      <c r="V285" t="str" cm="1">
        <f t="array" ref="V285">IFERROR(INDEX(D:D,MATCH(ROW(283:283),J:J,0),1),"")</f>
        <v>237397　住設/その他(材)</v>
      </c>
    </row>
    <row r="286" spans="4:22" x14ac:dyDescent="0.4">
      <c r="D286" t="s">
        <v>405</v>
      </c>
      <c r="E286">
        <f>COUNTIF($D$3:D286,"*"&amp;$B$3&amp;"*")</f>
        <v>0</v>
      </c>
      <c r="F286">
        <f>COUNTIF($D$3:D286,"*"&amp;$B$4&amp;"*")</f>
        <v>0</v>
      </c>
      <c r="G286">
        <f>COUNTIF($D$3:D286,"*"&amp;$B$5&amp;"*")</f>
        <v>0</v>
      </c>
      <c r="H286">
        <f>COUNTIF($D$3:D286,"*"&amp;$B$6&amp;"*")</f>
        <v>284</v>
      </c>
      <c r="I286">
        <f>COUNTIF($D$3:D286,"*"&amp;$B$7&amp;"*")</f>
        <v>284</v>
      </c>
      <c r="J286">
        <f>COUNTIF($D$3:D286,"*"&amp;$B$8&amp;"*")</f>
        <v>284</v>
      </c>
      <c r="L286" t="str" cm="1">
        <f t="array" ref="L286">IFERROR(INDEX(D:D,MATCH(ROW(284:284),E:E,0),1),"")</f>
        <v/>
      </c>
      <c r="N286" t="str" cm="1">
        <f t="array" ref="N286">IFERROR(INDEX(D:D,MATCH(ROW(284:284),F:F,0),1),"")</f>
        <v/>
      </c>
      <c r="P286" t="str" cm="1">
        <f t="array" ref="P286">IFERROR(INDEX(D:D,MATCH(ROW(284:284),G:G,0),1),"")</f>
        <v/>
      </c>
      <c r="R286" t="str" cm="1">
        <f t="array" ref="R286">IFERROR(INDEX(D:D,MATCH(ROW(284:284),H:H,0),1),"")</f>
        <v>237613　雑工/美装工事</v>
      </c>
      <c r="T286" t="str" cm="1">
        <f t="array" ref="T286">IFERROR(INDEX(D:D,MATCH(ROW(284:284),I:I,0),1),"")</f>
        <v>237613　雑工/美装工事</v>
      </c>
      <c r="V286" t="str" cm="1">
        <f t="array" ref="V286">IFERROR(INDEX(D:D,MATCH(ROW(284:284),J:J,0),1),"")</f>
        <v>237613　雑工/美装工事</v>
      </c>
    </row>
    <row r="287" spans="4:22" x14ac:dyDescent="0.4">
      <c r="D287" t="s">
        <v>406</v>
      </c>
      <c r="E287">
        <f>COUNTIF($D$3:D287,"*"&amp;$B$3&amp;"*")</f>
        <v>0</v>
      </c>
      <c r="F287">
        <f>COUNTIF($D$3:D287,"*"&amp;$B$4&amp;"*")</f>
        <v>0</v>
      </c>
      <c r="G287">
        <f>COUNTIF($D$3:D287,"*"&amp;$B$5&amp;"*")</f>
        <v>0</v>
      </c>
      <c r="H287">
        <f>COUNTIF($D$3:D287,"*"&amp;$B$6&amp;"*")</f>
        <v>285</v>
      </c>
      <c r="I287">
        <f>COUNTIF($D$3:D287,"*"&amp;$B$7&amp;"*")</f>
        <v>285</v>
      </c>
      <c r="J287">
        <f>COUNTIF($D$3:D287,"*"&amp;$B$8&amp;"*")</f>
        <v>285</v>
      </c>
      <c r="L287" t="str" cm="1">
        <f t="array" ref="L287">IFERROR(INDEX(D:D,MATCH(ROW(285:285),E:E,0),1),"")</f>
        <v/>
      </c>
      <c r="N287" t="str" cm="1">
        <f t="array" ref="N287">IFERROR(INDEX(D:D,MATCH(ROW(285:285),F:F,0),1),"")</f>
        <v/>
      </c>
      <c r="P287" t="str" cm="1">
        <f t="array" ref="P287">IFERROR(INDEX(D:D,MATCH(ROW(285:285),G:G,0),1),"")</f>
        <v/>
      </c>
      <c r="R287" t="str" cm="1">
        <f t="array" ref="R287">IFERROR(INDEX(D:D,MATCH(ROW(285:285),H:H,0),1),"")</f>
        <v>237616　雑工/ﾃｽﾄﾙｰﾑ美装工事</v>
      </c>
      <c r="T287" t="str" cm="1">
        <f t="array" ref="T287">IFERROR(INDEX(D:D,MATCH(ROW(285:285),I:I,0),1),"")</f>
        <v>237616　雑工/ﾃｽﾄﾙｰﾑ美装工事</v>
      </c>
      <c r="V287" t="str" cm="1">
        <f t="array" ref="V287">IFERROR(INDEX(D:D,MATCH(ROW(285:285),J:J,0),1),"")</f>
        <v>237616　雑工/ﾃｽﾄﾙｰﾑ美装工事</v>
      </c>
    </row>
    <row r="288" spans="4:22" x14ac:dyDescent="0.4">
      <c r="D288" t="s">
        <v>407</v>
      </c>
      <c r="E288">
        <f>COUNTIF($D$3:D288,"*"&amp;$B$3&amp;"*")</f>
        <v>0</v>
      </c>
      <c r="F288">
        <f>COUNTIF($D$3:D288,"*"&amp;$B$4&amp;"*")</f>
        <v>0</v>
      </c>
      <c r="G288">
        <f>COUNTIF($D$3:D288,"*"&amp;$B$5&amp;"*")</f>
        <v>0</v>
      </c>
      <c r="H288">
        <f>COUNTIF($D$3:D288,"*"&amp;$B$6&amp;"*")</f>
        <v>286</v>
      </c>
      <c r="I288">
        <f>COUNTIF($D$3:D288,"*"&amp;$B$7&amp;"*")</f>
        <v>286</v>
      </c>
      <c r="J288">
        <f>COUNTIF($D$3:D288,"*"&amp;$B$8&amp;"*")</f>
        <v>286</v>
      </c>
      <c r="L288" t="str" cm="1">
        <f t="array" ref="L288">IFERROR(INDEX(D:D,MATCH(ROW(286:286),E:E,0),1),"")</f>
        <v/>
      </c>
      <c r="N288" t="str" cm="1">
        <f t="array" ref="N288">IFERROR(INDEX(D:D,MATCH(ROW(286:286),F:F,0),1),"")</f>
        <v/>
      </c>
      <c r="P288" t="str" cm="1">
        <f t="array" ref="P288">IFERROR(INDEX(D:D,MATCH(ROW(286:286),G:G,0),1),"")</f>
        <v/>
      </c>
      <c r="R288" t="str" cm="1">
        <f t="array" ref="R288">IFERROR(INDEX(D:D,MATCH(ROW(286:286),H:H,0),1),"")</f>
        <v>237619　雑工/引渡前最終美装工事</v>
      </c>
      <c r="T288" t="str" cm="1">
        <f t="array" ref="T288">IFERROR(INDEX(D:D,MATCH(ROW(286:286),I:I,0),1),"")</f>
        <v>237619　雑工/引渡前最終美装工事</v>
      </c>
      <c r="V288" t="str" cm="1">
        <f t="array" ref="V288">IFERROR(INDEX(D:D,MATCH(ROW(286:286),J:J,0),1),"")</f>
        <v>237619　雑工/引渡前最終美装工事</v>
      </c>
    </row>
    <row r="289" spans="4:22" x14ac:dyDescent="0.4">
      <c r="D289" t="s">
        <v>408</v>
      </c>
      <c r="E289">
        <f>COUNTIF($D$3:D289,"*"&amp;$B$3&amp;"*")</f>
        <v>0</v>
      </c>
      <c r="F289">
        <f>COUNTIF($D$3:D289,"*"&amp;$B$4&amp;"*")</f>
        <v>0</v>
      </c>
      <c r="G289">
        <f>COUNTIF($D$3:D289,"*"&amp;$B$5&amp;"*")</f>
        <v>0</v>
      </c>
      <c r="H289">
        <f>COUNTIF($D$3:D289,"*"&amp;$B$6&amp;"*")</f>
        <v>287</v>
      </c>
      <c r="I289">
        <f>COUNTIF($D$3:D289,"*"&amp;$B$7&amp;"*")</f>
        <v>287</v>
      </c>
      <c r="J289">
        <f>COUNTIF($D$3:D289,"*"&amp;$B$8&amp;"*")</f>
        <v>287</v>
      </c>
      <c r="L289" t="str" cm="1">
        <f t="array" ref="L289">IFERROR(INDEX(D:D,MATCH(ROW(287:287),E:E,0),1),"")</f>
        <v/>
      </c>
      <c r="N289" t="str" cm="1">
        <f t="array" ref="N289">IFERROR(INDEX(D:D,MATCH(ROW(287:287),F:F,0),1),"")</f>
        <v/>
      </c>
      <c r="P289" t="str" cm="1">
        <f t="array" ref="P289">IFERROR(INDEX(D:D,MATCH(ROW(287:287),G:G,0),1),"")</f>
        <v/>
      </c>
      <c r="R289" t="str" cm="1">
        <f t="array" ref="R289">IFERROR(INDEX(D:D,MATCH(ROW(287:287),H:H,0),1),"")</f>
        <v>237622　雑工/各検査前美装工事</v>
      </c>
      <c r="T289" t="str" cm="1">
        <f t="array" ref="T289">IFERROR(INDEX(D:D,MATCH(ROW(287:287),I:I,0),1),"")</f>
        <v>237622　雑工/各検査前美装工事</v>
      </c>
      <c r="V289" t="str" cm="1">
        <f t="array" ref="V289">IFERROR(INDEX(D:D,MATCH(ROW(287:287),J:J,0),1),"")</f>
        <v>237622　雑工/各検査前美装工事</v>
      </c>
    </row>
    <row r="290" spans="4:22" x14ac:dyDescent="0.4">
      <c r="D290" t="s">
        <v>409</v>
      </c>
      <c r="E290">
        <f>COUNTIF($D$3:D290,"*"&amp;$B$3&amp;"*")</f>
        <v>0</v>
      </c>
      <c r="F290">
        <f>COUNTIF($D$3:D290,"*"&amp;$B$4&amp;"*")</f>
        <v>0</v>
      </c>
      <c r="G290">
        <f>COUNTIF($D$3:D290,"*"&amp;$B$5&amp;"*")</f>
        <v>0</v>
      </c>
      <c r="H290">
        <f>COUNTIF($D$3:D290,"*"&amp;$B$6&amp;"*")</f>
        <v>288</v>
      </c>
      <c r="I290">
        <f>COUNTIF($D$3:D290,"*"&amp;$B$7&amp;"*")</f>
        <v>288</v>
      </c>
      <c r="J290">
        <f>COUNTIF($D$3:D290,"*"&amp;$B$8&amp;"*")</f>
        <v>288</v>
      </c>
      <c r="L290" t="str" cm="1">
        <f t="array" ref="L290">IFERROR(INDEX(D:D,MATCH(ROW(288:288),E:E,0),1),"")</f>
        <v/>
      </c>
      <c r="N290" t="str" cm="1">
        <f t="array" ref="N290">IFERROR(INDEX(D:D,MATCH(ROW(288:288),F:F,0),1),"")</f>
        <v/>
      </c>
      <c r="P290" t="str" cm="1">
        <f t="array" ref="P290">IFERROR(INDEX(D:D,MATCH(ROW(288:288),G:G,0),1),"")</f>
        <v/>
      </c>
      <c r="R290" t="str" cm="1">
        <f t="array" ref="R290">IFERROR(INDEX(D:D,MATCH(ROW(288:288),H:H,0),1),"")</f>
        <v>237695　雑工/その他工事</v>
      </c>
      <c r="T290" t="str" cm="1">
        <f t="array" ref="T290">IFERROR(INDEX(D:D,MATCH(ROW(288:288),I:I,0),1),"")</f>
        <v>237695　雑工/その他工事</v>
      </c>
      <c r="V290" t="str" cm="1">
        <f t="array" ref="V290">IFERROR(INDEX(D:D,MATCH(ROW(288:288),J:J,0),1),"")</f>
        <v>237695　雑工/その他工事</v>
      </c>
    </row>
    <row r="291" spans="4:22" x14ac:dyDescent="0.4">
      <c r="D291" t="s">
        <v>410</v>
      </c>
      <c r="E291">
        <f>COUNTIF($D$3:D291,"*"&amp;$B$3&amp;"*")</f>
        <v>0</v>
      </c>
      <c r="F291">
        <f>COUNTIF($D$3:D291,"*"&amp;$B$4&amp;"*")</f>
        <v>0</v>
      </c>
      <c r="G291">
        <f>COUNTIF($D$3:D291,"*"&amp;$B$5&amp;"*")</f>
        <v>0</v>
      </c>
      <c r="H291">
        <f>COUNTIF($D$3:D291,"*"&amp;$B$6&amp;"*")</f>
        <v>289</v>
      </c>
      <c r="I291">
        <f>COUNTIF($D$3:D291,"*"&amp;$B$7&amp;"*")</f>
        <v>289</v>
      </c>
      <c r="J291">
        <f>COUNTIF($D$3:D291,"*"&amp;$B$8&amp;"*")</f>
        <v>289</v>
      </c>
      <c r="L291" t="str" cm="1">
        <f t="array" ref="L291">IFERROR(INDEX(D:D,MATCH(ROW(289:289),E:E,0),1),"")</f>
        <v/>
      </c>
      <c r="N291" t="str" cm="1">
        <f t="array" ref="N291">IFERROR(INDEX(D:D,MATCH(ROW(289:289),F:F,0),1),"")</f>
        <v/>
      </c>
      <c r="P291" t="str" cm="1">
        <f t="array" ref="P291">IFERROR(INDEX(D:D,MATCH(ROW(289:289),G:G,0),1),"")</f>
        <v/>
      </c>
      <c r="R291" t="str" cm="1">
        <f t="array" ref="R291">IFERROR(INDEX(D:D,MATCH(ROW(289:289),H:H,0),1),"")</f>
        <v>237697　雑工/その他(材)</v>
      </c>
      <c r="T291" t="str" cm="1">
        <f t="array" ref="T291">IFERROR(INDEX(D:D,MATCH(ROW(289:289),I:I,0),1),"")</f>
        <v>237697　雑工/その他(材)</v>
      </c>
      <c r="V291" t="str" cm="1">
        <f t="array" ref="V291">IFERROR(INDEX(D:D,MATCH(ROW(289:289),J:J,0),1),"")</f>
        <v>237697　雑工/その他(材)</v>
      </c>
    </row>
    <row r="292" spans="4:22" x14ac:dyDescent="0.4">
      <c r="D292" t="s">
        <v>411</v>
      </c>
      <c r="E292">
        <f>COUNTIF($D$3:D292,"*"&amp;$B$3&amp;"*")</f>
        <v>0</v>
      </c>
      <c r="F292">
        <f>COUNTIF($D$3:D292,"*"&amp;$B$4&amp;"*")</f>
        <v>0</v>
      </c>
      <c r="G292">
        <f>COUNTIF($D$3:D292,"*"&amp;$B$5&amp;"*")</f>
        <v>0</v>
      </c>
      <c r="H292">
        <f>COUNTIF($D$3:D292,"*"&amp;$B$6&amp;"*")</f>
        <v>290</v>
      </c>
      <c r="I292">
        <f>COUNTIF($D$3:D292,"*"&amp;$B$7&amp;"*")</f>
        <v>290</v>
      </c>
      <c r="J292">
        <f>COUNTIF($D$3:D292,"*"&amp;$B$8&amp;"*")</f>
        <v>290</v>
      </c>
      <c r="L292" t="str" cm="1">
        <f t="array" ref="L292">IFERROR(INDEX(D:D,MATCH(ROW(290:290),E:E,0),1),"")</f>
        <v/>
      </c>
      <c r="N292" t="str" cm="1">
        <f t="array" ref="N292">IFERROR(INDEX(D:D,MATCH(ROW(290:290),F:F,0),1),"")</f>
        <v/>
      </c>
      <c r="P292" t="str" cm="1">
        <f t="array" ref="P292">IFERROR(INDEX(D:D,MATCH(ROW(290:290),G:G,0),1),"")</f>
        <v/>
      </c>
      <c r="R292" t="str" cm="1">
        <f t="array" ref="R292">IFERROR(INDEX(D:D,MATCH(ROW(290:290),H:H,0),1),"")</f>
        <v>237913　ﾙﾈｽ工事</v>
      </c>
      <c r="T292" t="str" cm="1">
        <f t="array" ref="T292">IFERROR(INDEX(D:D,MATCH(ROW(290:290),I:I,0),1),"")</f>
        <v>237913　ﾙﾈｽ工事</v>
      </c>
      <c r="V292" t="str" cm="1">
        <f t="array" ref="V292">IFERROR(INDEX(D:D,MATCH(ROW(290:290),J:J,0),1),"")</f>
        <v>237913　ﾙﾈｽ工事</v>
      </c>
    </row>
    <row r="293" spans="4:22" x14ac:dyDescent="0.4">
      <c r="D293" t="s">
        <v>412</v>
      </c>
      <c r="E293">
        <f>COUNTIF($D$3:D293,"*"&amp;$B$3&amp;"*")</f>
        <v>0</v>
      </c>
      <c r="F293">
        <f>COUNTIF($D$3:D293,"*"&amp;$B$4&amp;"*")</f>
        <v>0</v>
      </c>
      <c r="G293">
        <f>COUNTIF($D$3:D293,"*"&amp;$B$5&amp;"*")</f>
        <v>0</v>
      </c>
      <c r="H293">
        <f>COUNTIF($D$3:D293,"*"&amp;$B$6&amp;"*")</f>
        <v>291</v>
      </c>
      <c r="I293">
        <f>COUNTIF($D$3:D293,"*"&amp;$B$7&amp;"*")</f>
        <v>291</v>
      </c>
      <c r="J293">
        <f>COUNTIF($D$3:D293,"*"&amp;$B$8&amp;"*")</f>
        <v>291</v>
      </c>
      <c r="L293" t="str" cm="1">
        <f t="array" ref="L293">IFERROR(INDEX(D:D,MATCH(ROW(291:291),E:E,0),1),"")</f>
        <v/>
      </c>
      <c r="N293" t="str" cm="1">
        <f t="array" ref="N293">IFERROR(INDEX(D:D,MATCH(ROW(291:291),F:F,0),1),"")</f>
        <v/>
      </c>
      <c r="P293" t="str" cm="1">
        <f t="array" ref="P293">IFERROR(INDEX(D:D,MATCH(ROW(291:291),G:G,0),1),"")</f>
        <v/>
      </c>
      <c r="R293" t="str" cm="1">
        <f t="array" ref="R293">IFERROR(INDEX(D:D,MATCH(ROW(291:291),H:H,0),1),"")</f>
        <v>237916　ﾙﾈｽ(材)</v>
      </c>
      <c r="T293" t="str" cm="1">
        <f t="array" ref="T293">IFERROR(INDEX(D:D,MATCH(ROW(291:291),I:I,0),1),"")</f>
        <v>237916　ﾙﾈｽ(材)</v>
      </c>
      <c r="V293" t="str" cm="1">
        <f t="array" ref="V293">IFERROR(INDEX(D:D,MATCH(ROW(291:291),J:J,0),1),"")</f>
        <v>237916　ﾙﾈｽ(材)</v>
      </c>
    </row>
    <row r="294" spans="4:22" x14ac:dyDescent="0.4">
      <c r="D294" t="s">
        <v>413</v>
      </c>
      <c r="E294">
        <f>COUNTIF($D$3:D294,"*"&amp;$B$3&amp;"*")</f>
        <v>0</v>
      </c>
      <c r="F294">
        <f>COUNTIF($D$3:D294,"*"&amp;$B$4&amp;"*")</f>
        <v>0</v>
      </c>
      <c r="G294">
        <f>COUNTIF($D$3:D294,"*"&amp;$B$5&amp;"*")</f>
        <v>0</v>
      </c>
      <c r="H294">
        <f>COUNTIF($D$3:D294,"*"&amp;$B$6&amp;"*")</f>
        <v>292</v>
      </c>
      <c r="I294">
        <f>COUNTIF($D$3:D294,"*"&amp;$B$7&amp;"*")</f>
        <v>292</v>
      </c>
      <c r="J294">
        <f>COUNTIF($D$3:D294,"*"&amp;$B$8&amp;"*")</f>
        <v>292</v>
      </c>
      <c r="L294" t="str" cm="1">
        <f t="array" ref="L294">IFERROR(INDEX(D:D,MATCH(ROW(292:292),E:E,0),1),"")</f>
        <v/>
      </c>
      <c r="N294" t="str" cm="1">
        <f t="array" ref="N294">IFERROR(INDEX(D:D,MATCH(ROW(292:292),F:F,0),1),"")</f>
        <v/>
      </c>
      <c r="P294" t="str" cm="1">
        <f t="array" ref="P294">IFERROR(INDEX(D:D,MATCH(ROW(292:292),G:G,0),1),"")</f>
        <v/>
      </c>
      <c r="R294" t="str" cm="1">
        <f t="array" ref="R294">IFERROR(INDEX(D:D,MATCH(ROW(292:292),H:H,0),1),"")</f>
        <v>237919　ﾙﾈｽﾊｯﾁ</v>
      </c>
      <c r="T294" t="str" cm="1">
        <f t="array" ref="T294">IFERROR(INDEX(D:D,MATCH(ROW(292:292),I:I,0),1),"")</f>
        <v>237919　ﾙﾈｽﾊｯﾁ</v>
      </c>
      <c r="V294" t="str" cm="1">
        <f t="array" ref="V294">IFERROR(INDEX(D:D,MATCH(ROW(292:292),J:J,0),1),"")</f>
        <v>237919　ﾙﾈｽﾊｯﾁ</v>
      </c>
    </row>
    <row r="295" spans="4:22" x14ac:dyDescent="0.4">
      <c r="D295" t="s">
        <v>414</v>
      </c>
      <c r="E295">
        <f>COUNTIF($D$3:D295,"*"&amp;$B$3&amp;"*")</f>
        <v>0</v>
      </c>
      <c r="F295">
        <f>COUNTIF($D$3:D295,"*"&amp;$B$4&amp;"*")</f>
        <v>0</v>
      </c>
      <c r="G295">
        <f>COUNTIF($D$3:D295,"*"&amp;$B$5&amp;"*")</f>
        <v>0</v>
      </c>
      <c r="H295">
        <f>COUNTIF($D$3:D295,"*"&amp;$B$6&amp;"*")</f>
        <v>293</v>
      </c>
      <c r="I295">
        <f>COUNTIF($D$3:D295,"*"&amp;$B$7&amp;"*")</f>
        <v>293</v>
      </c>
      <c r="J295">
        <f>COUNTIF($D$3:D295,"*"&amp;$B$8&amp;"*")</f>
        <v>293</v>
      </c>
      <c r="L295" t="str" cm="1">
        <f t="array" ref="L295">IFERROR(INDEX(D:D,MATCH(ROW(293:293),E:E,0),1),"")</f>
        <v/>
      </c>
      <c r="N295" t="str" cm="1">
        <f t="array" ref="N295">IFERROR(INDEX(D:D,MATCH(ROW(293:293),F:F,0),1),"")</f>
        <v/>
      </c>
      <c r="P295" t="str" cm="1">
        <f t="array" ref="P295">IFERROR(INDEX(D:D,MATCH(ROW(293:293),G:G,0),1),"")</f>
        <v/>
      </c>
      <c r="R295" t="str" cm="1">
        <f t="array" ref="R295">IFERROR(INDEX(D:D,MATCH(ROW(293:293),H:H,0),1),"")</f>
        <v>237995　ﾙﾈｽ/その他工事</v>
      </c>
      <c r="T295" t="str" cm="1">
        <f t="array" ref="T295">IFERROR(INDEX(D:D,MATCH(ROW(293:293),I:I,0),1),"")</f>
        <v>237995　ﾙﾈｽ/その他工事</v>
      </c>
      <c r="V295" t="str" cm="1">
        <f t="array" ref="V295">IFERROR(INDEX(D:D,MATCH(ROW(293:293),J:J,0),1),"")</f>
        <v>237995　ﾙﾈｽ/その他工事</v>
      </c>
    </row>
    <row r="296" spans="4:22" x14ac:dyDescent="0.4">
      <c r="D296" t="s">
        <v>415</v>
      </c>
      <c r="E296">
        <f>COUNTIF($D$3:D296,"*"&amp;$B$3&amp;"*")</f>
        <v>0</v>
      </c>
      <c r="F296">
        <f>COUNTIF($D$3:D296,"*"&amp;$B$4&amp;"*")</f>
        <v>0</v>
      </c>
      <c r="G296">
        <f>COUNTIF($D$3:D296,"*"&amp;$B$5&amp;"*")</f>
        <v>0</v>
      </c>
      <c r="H296">
        <f>COUNTIF($D$3:D296,"*"&amp;$B$6&amp;"*")</f>
        <v>294</v>
      </c>
      <c r="I296">
        <f>COUNTIF($D$3:D296,"*"&amp;$B$7&amp;"*")</f>
        <v>294</v>
      </c>
      <c r="J296">
        <f>COUNTIF($D$3:D296,"*"&amp;$B$8&amp;"*")</f>
        <v>294</v>
      </c>
      <c r="L296" t="str" cm="1">
        <f t="array" ref="L296">IFERROR(INDEX(D:D,MATCH(ROW(294:294),E:E,0),1),"")</f>
        <v/>
      </c>
      <c r="N296" t="str" cm="1">
        <f t="array" ref="N296">IFERROR(INDEX(D:D,MATCH(ROW(294:294),F:F,0),1),"")</f>
        <v/>
      </c>
      <c r="P296" t="str" cm="1">
        <f t="array" ref="P296">IFERROR(INDEX(D:D,MATCH(ROW(294:294),G:G,0),1),"")</f>
        <v/>
      </c>
      <c r="R296" t="str" cm="1">
        <f t="array" ref="R296">IFERROR(INDEX(D:D,MATCH(ROW(294:294),H:H,0),1),"")</f>
        <v>237997　ﾙﾈｽ/その他(材)</v>
      </c>
      <c r="T296" t="str" cm="1">
        <f t="array" ref="T296">IFERROR(INDEX(D:D,MATCH(ROW(294:294),I:I,0),1),"")</f>
        <v>237997　ﾙﾈｽ/その他(材)</v>
      </c>
      <c r="V296" t="str" cm="1">
        <f t="array" ref="V296">IFERROR(INDEX(D:D,MATCH(ROW(294:294),J:J,0),1),"")</f>
        <v>237997　ﾙﾈｽ/その他(材)</v>
      </c>
    </row>
    <row r="297" spans="4:22" x14ac:dyDescent="0.4">
      <c r="D297" t="s">
        <v>416</v>
      </c>
      <c r="E297">
        <f>COUNTIF($D$3:D297,"*"&amp;$B$3&amp;"*")</f>
        <v>0</v>
      </c>
      <c r="F297">
        <f>COUNTIF($D$3:D297,"*"&amp;$B$4&amp;"*")</f>
        <v>0</v>
      </c>
      <c r="G297">
        <f>COUNTIF($D$3:D297,"*"&amp;$B$5&amp;"*")</f>
        <v>0</v>
      </c>
      <c r="H297">
        <f>COUNTIF($D$3:D297,"*"&amp;$B$6&amp;"*")</f>
        <v>295</v>
      </c>
      <c r="I297">
        <f>COUNTIF($D$3:D297,"*"&amp;$B$7&amp;"*")</f>
        <v>295</v>
      </c>
      <c r="J297">
        <f>COUNTIF($D$3:D297,"*"&amp;$B$8&amp;"*")</f>
        <v>295</v>
      </c>
      <c r="L297" t="str" cm="1">
        <f t="array" ref="L297">IFERROR(INDEX(D:D,MATCH(ROW(295:295),E:E,0),1),"")</f>
        <v/>
      </c>
      <c r="N297" t="str" cm="1">
        <f t="array" ref="N297">IFERROR(INDEX(D:D,MATCH(ROW(295:295),F:F,0),1),"")</f>
        <v/>
      </c>
      <c r="P297" t="str" cm="1">
        <f t="array" ref="P297">IFERROR(INDEX(D:D,MATCH(ROW(295:295),G:G,0),1),"")</f>
        <v/>
      </c>
      <c r="R297" t="str" cm="1">
        <f t="array" ref="R297">IFERROR(INDEX(D:D,MATCH(ROW(295:295),H:H,0),1),"")</f>
        <v>331313　電気設備工事</v>
      </c>
      <c r="T297" t="str" cm="1">
        <f t="array" ref="T297">IFERROR(INDEX(D:D,MATCH(ROW(295:295),I:I,0),1),"")</f>
        <v>331313　電気設備工事</v>
      </c>
      <c r="V297" t="str" cm="1">
        <f t="array" ref="V297">IFERROR(INDEX(D:D,MATCH(ROW(295:295),J:J,0),1),"")</f>
        <v>331313　電気設備工事</v>
      </c>
    </row>
    <row r="298" spans="4:22" x14ac:dyDescent="0.4">
      <c r="D298" t="s">
        <v>417</v>
      </c>
      <c r="E298">
        <f>COUNTIF($D$3:D298,"*"&amp;$B$3&amp;"*")</f>
        <v>0</v>
      </c>
      <c r="F298">
        <f>COUNTIF($D$3:D298,"*"&amp;$B$4&amp;"*")</f>
        <v>0</v>
      </c>
      <c r="G298">
        <f>COUNTIF($D$3:D298,"*"&amp;$B$5&amp;"*")</f>
        <v>0</v>
      </c>
      <c r="H298">
        <f>COUNTIF($D$3:D298,"*"&amp;$B$6&amp;"*")</f>
        <v>296</v>
      </c>
      <c r="I298">
        <f>COUNTIF($D$3:D298,"*"&amp;$B$7&amp;"*")</f>
        <v>296</v>
      </c>
      <c r="J298">
        <f>COUNTIF($D$3:D298,"*"&amp;$B$8&amp;"*")</f>
        <v>296</v>
      </c>
      <c r="L298" t="str" cm="1">
        <f t="array" ref="L298">IFERROR(INDEX(D:D,MATCH(ROW(296:296),E:E,0),1),"")</f>
        <v/>
      </c>
      <c r="N298" t="str" cm="1">
        <f t="array" ref="N298">IFERROR(INDEX(D:D,MATCH(ROW(296:296),F:F,0),1),"")</f>
        <v/>
      </c>
      <c r="P298" t="str" cm="1">
        <f t="array" ref="P298">IFERROR(INDEX(D:D,MATCH(ROW(296:296),G:G,0),1),"")</f>
        <v/>
      </c>
      <c r="R298" t="str" cm="1">
        <f t="array" ref="R298">IFERROR(INDEX(D:D,MATCH(ROW(296:296),H:H,0),1),"")</f>
        <v>331316　電気/ITV工事</v>
      </c>
      <c r="T298" t="str" cm="1">
        <f t="array" ref="T298">IFERROR(INDEX(D:D,MATCH(ROW(296:296),I:I,0),1),"")</f>
        <v>331316　電気/ITV工事</v>
      </c>
      <c r="V298" t="str" cm="1">
        <f t="array" ref="V298">IFERROR(INDEX(D:D,MATCH(ROW(296:296),J:J,0),1),"")</f>
        <v>331316　電気/ITV工事</v>
      </c>
    </row>
    <row r="299" spans="4:22" x14ac:dyDescent="0.4">
      <c r="D299" t="s">
        <v>418</v>
      </c>
      <c r="E299">
        <f>COUNTIF($D$3:D299,"*"&amp;$B$3&amp;"*")</f>
        <v>0</v>
      </c>
      <c r="F299">
        <f>COUNTIF($D$3:D299,"*"&amp;$B$4&amp;"*")</f>
        <v>0</v>
      </c>
      <c r="G299">
        <f>COUNTIF($D$3:D299,"*"&amp;$B$5&amp;"*")</f>
        <v>0</v>
      </c>
      <c r="H299">
        <f>COUNTIF($D$3:D299,"*"&amp;$B$6&amp;"*")</f>
        <v>297</v>
      </c>
      <c r="I299">
        <f>COUNTIF($D$3:D299,"*"&amp;$B$7&amp;"*")</f>
        <v>297</v>
      </c>
      <c r="J299">
        <f>COUNTIF($D$3:D299,"*"&amp;$B$8&amp;"*")</f>
        <v>297</v>
      </c>
      <c r="L299" t="str" cm="1">
        <f t="array" ref="L299">IFERROR(INDEX(D:D,MATCH(ROW(297:297),E:E,0),1),"")</f>
        <v/>
      </c>
      <c r="N299" t="str" cm="1">
        <f t="array" ref="N299">IFERROR(INDEX(D:D,MATCH(ROW(297:297),F:F,0),1),"")</f>
        <v/>
      </c>
      <c r="P299" t="str" cm="1">
        <f t="array" ref="P299">IFERROR(INDEX(D:D,MATCH(ROW(297:297),G:G,0),1),"")</f>
        <v/>
      </c>
      <c r="R299" t="str" cm="1">
        <f t="array" ref="R299">IFERROR(INDEX(D:D,MATCH(ROW(297:297),H:H,0),1),"")</f>
        <v>331395　電気/その他工事</v>
      </c>
      <c r="T299" t="str" cm="1">
        <f t="array" ref="T299">IFERROR(INDEX(D:D,MATCH(ROW(297:297),I:I,0),1),"")</f>
        <v>331395　電気/その他工事</v>
      </c>
      <c r="V299" t="str" cm="1">
        <f t="array" ref="V299">IFERROR(INDEX(D:D,MATCH(ROW(297:297),J:J,0),1),"")</f>
        <v>331395　電気/その他工事</v>
      </c>
    </row>
    <row r="300" spans="4:22" x14ac:dyDescent="0.4">
      <c r="D300" t="s">
        <v>419</v>
      </c>
      <c r="E300">
        <f>COUNTIF($D$3:D300,"*"&amp;$B$3&amp;"*")</f>
        <v>0</v>
      </c>
      <c r="F300">
        <f>COUNTIF($D$3:D300,"*"&amp;$B$4&amp;"*")</f>
        <v>0</v>
      </c>
      <c r="G300">
        <f>COUNTIF($D$3:D300,"*"&amp;$B$5&amp;"*")</f>
        <v>0</v>
      </c>
      <c r="H300">
        <f>COUNTIF($D$3:D300,"*"&amp;$B$6&amp;"*")</f>
        <v>298</v>
      </c>
      <c r="I300">
        <f>COUNTIF($D$3:D300,"*"&amp;$B$7&amp;"*")</f>
        <v>298</v>
      </c>
      <c r="J300">
        <f>COUNTIF($D$3:D300,"*"&amp;$B$8&amp;"*")</f>
        <v>298</v>
      </c>
      <c r="L300" t="str" cm="1">
        <f t="array" ref="L300">IFERROR(INDEX(D:D,MATCH(ROW(298:298),E:E,0),1),"")</f>
        <v/>
      </c>
      <c r="N300" t="str" cm="1">
        <f t="array" ref="N300">IFERROR(INDEX(D:D,MATCH(ROW(298:298),F:F,0),1),"")</f>
        <v/>
      </c>
      <c r="P300" t="str" cm="1">
        <f t="array" ref="P300">IFERROR(INDEX(D:D,MATCH(ROW(298:298),G:G,0),1),"")</f>
        <v/>
      </c>
      <c r="R300" t="str" cm="1">
        <f t="array" ref="R300">IFERROR(INDEX(D:D,MATCH(ROW(298:298),H:H,0),1),"")</f>
        <v>361313　給排水設備工事</v>
      </c>
      <c r="T300" t="str" cm="1">
        <f t="array" ref="T300">IFERROR(INDEX(D:D,MATCH(ROW(298:298),I:I,0),1),"")</f>
        <v>361313　給排水設備工事</v>
      </c>
      <c r="V300" t="str" cm="1">
        <f t="array" ref="V300">IFERROR(INDEX(D:D,MATCH(ROW(298:298),J:J,0),1),"")</f>
        <v>361313　給排水設備工事</v>
      </c>
    </row>
    <row r="301" spans="4:22" x14ac:dyDescent="0.4">
      <c r="D301" t="s">
        <v>420</v>
      </c>
      <c r="E301">
        <f>COUNTIF($D$3:D301,"*"&amp;$B$3&amp;"*")</f>
        <v>0</v>
      </c>
      <c r="F301">
        <f>COUNTIF($D$3:D301,"*"&amp;$B$4&amp;"*")</f>
        <v>0</v>
      </c>
      <c r="G301">
        <f>COUNTIF($D$3:D301,"*"&amp;$B$5&amp;"*")</f>
        <v>0</v>
      </c>
      <c r="H301">
        <f>COUNTIF($D$3:D301,"*"&amp;$B$6&amp;"*")</f>
        <v>299</v>
      </c>
      <c r="I301">
        <f>COUNTIF($D$3:D301,"*"&amp;$B$7&amp;"*")</f>
        <v>299</v>
      </c>
      <c r="J301">
        <f>COUNTIF($D$3:D301,"*"&amp;$B$8&amp;"*")</f>
        <v>299</v>
      </c>
      <c r="L301" t="str" cm="1">
        <f t="array" ref="L301">IFERROR(INDEX(D:D,MATCH(ROW(299:299),E:E,0),1),"")</f>
        <v/>
      </c>
      <c r="N301" t="str" cm="1">
        <f t="array" ref="N301">IFERROR(INDEX(D:D,MATCH(ROW(299:299),F:F,0),1),"")</f>
        <v/>
      </c>
      <c r="P301" t="str" cm="1">
        <f t="array" ref="P301">IFERROR(INDEX(D:D,MATCH(ROW(299:299),G:G,0),1),"")</f>
        <v/>
      </c>
      <c r="R301" t="str" cm="1">
        <f t="array" ref="R301">IFERROR(INDEX(D:D,MATCH(ROW(299:299),H:H,0),1),"")</f>
        <v>361395　給排水/その他工事</v>
      </c>
      <c r="T301" t="str" cm="1">
        <f t="array" ref="T301">IFERROR(INDEX(D:D,MATCH(ROW(299:299),I:I,0),1),"")</f>
        <v>361395　給排水/その他工事</v>
      </c>
      <c r="V301" t="str" cm="1">
        <f t="array" ref="V301">IFERROR(INDEX(D:D,MATCH(ROW(299:299),J:J,0),1),"")</f>
        <v>361395　給排水/その他工事</v>
      </c>
    </row>
    <row r="302" spans="4:22" x14ac:dyDescent="0.4">
      <c r="D302" t="s">
        <v>421</v>
      </c>
      <c r="E302">
        <f>COUNTIF($D$3:D302,"*"&amp;$B$3&amp;"*")</f>
        <v>0</v>
      </c>
      <c r="F302">
        <f>COUNTIF($D$3:D302,"*"&amp;$B$4&amp;"*")</f>
        <v>0</v>
      </c>
      <c r="G302">
        <f>COUNTIF($D$3:D302,"*"&amp;$B$5&amp;"*")</f>
        <v>0</v>
      </c>
      <c r="H302">
        <f>COUNTIF($D$3:D302,"*"&amp;$B$6&amp;"*")</f>
        <v>300</v>
      </c>
      <c r="I302">
        <f>COUNTIF($D$3:D302,"*"&amp;$B$7&amp;"*")</f>
        <v>300</v>
      </c>
      <c r="J302">
        <f>COUNTIF($D$3:D302,"*"&amp;$B$8&amp;"*")</f>
        <v>300</v>
      </c>
      <c r="L302" t="str" cm="1">
        <f t="array" ref="L302">IFERROR(INDEX(D:D,MATCH(ROW(300:300),E:E,0),1),"")</f>
        <v/>
      </c>
      <c r="N302" t="str" cm="1">
        <f t="array" ref="N302">IFERROR(INDEX(D:D,MATCH(ROW(300:300),F:F,0),1),"")</f>
        <v/>
      </c>
      <c r="P302" t="str" cm="1">
        <f t="array" ref="P302">IFERROR(INDEX(D:D,MATCH(ROW(300:300),G:G,0),1),"")</f>
        <v/>
      </c>
      <c r="R302" t="str" cm="1">
        <f t="array" ref="R302">IFERROR(INDEX(D:D,MATCH(ROW(300:300),H:H,0),1),"")</f>
        <v>391313　瓦斯/配管工事</v>
      </c>
      <c r="T302" t="str" cm="1">
        <f t="array" ref="T302">IFERROR(INDEX(D:D,MATCH(ROW(300:300),I:I,0),1),"")</f>
        <v>391313　瓦斯/配管工事</v>
      </c>
      <c r="V302" t="str" cm="1">
        <f t="array" ref="V302">IFERROR(INDEX(D:D,MATCH(ROW(300:300),J:J,0),1),"")</f>
        <v>391313　瓦斯/配管工事</v>
      </c>
    </row>
    <row r="303" spans="4:22" x14ac:dyDescent="0.4">
      <c r="D303" t="s">
        <v>422</v>
      </c>
      <c r="E303">
        <f>COUNTIF($D$3:D303,"*"&amp;$B$3&amp;"*")</f>
        <v>0</v>
      </c>
      <c r="F303">
        <f>COUNTIF($D$3:D303,"*"&amp;$B$4&amp;"*")</f>
        <v>0</v>
      </c>
      <c r="G303">
        <f>COUNTIF($D$3:D303,"*"&amp;$B$5&amp;"*")</f>
        <v>0</v>
      </c>
      <c r="H303">
        <f>COUNTIF($D$3:D303,"*"&amp;$B$6&amp;"*")</f>
        <v>301</v>
      </c>
      <c r="I303">
        <f>COUNTIF($D$3:D303,"*"&amp;$B$7&amp;"*")</f>
        <v>301</v>
      </c>
      <c r="J303">
        <f>COUNTIF($D$3:D303,"*"&amp;$B$8&amp;"*")</f>
        <v>301</v>
      </c>
      <c r="L303" t="str" cm="1">
        <f t="array" ref="L303">IFERROR(INDEX(D:D,MATCH(ROW(301:301),E:E,0),1),"")</f>
        <v/>
      </c>
      <c r="N303" t="str" cm="1">
        <f t="array" ref="N303">IFERROR(INDEX(D:D,MATCH(ROW(301:301),F:F,0),1),"")</f>
        <v/>
      </c>
      <c r="P303" t="str" cm="1">
        <f t="array" ref="P303">IFERROR(INDEX(D:D,MATCH(ROW(301:301),G:G,0),1),"")</f>
        <v/>
      </c>
      <c r="R303" t="str" cm="1">
        <f t="array" ref="R303">IFERROR(INDEX(D:D,MATCH(ROW(301:301),H:H,0),1),"")</f>
        <v>391316　瓦斯/機器工事</v>
      </c>
      <c r="T303" t="str" cm="1">
        <f t="array" ref="T303">IFERROR(INDEX(D:D,MATCH(ROW(301:301),I:I,0),1),"")</f>
        <v>391316　瓦斯/機器工事</v>
      </c>
      <c r="V303" t="str" cm="1">
        <f t="array" ref="V303">IFERROR(INDEX(D:D,MATCH(ROW(301:301),J:J,0),1),"")</f>
        <v>391316　瓦斯/機器工事</v>
      </c>
    </row>
    <row r="304" spans="4:22" x14ac:dyDescent="0.4">
      <c r="D304" t="s">
        <v>423</v>
      </c>
      <c r="E304">
        <f>COUNTIF($D$3:D304,"*"&amp;$B$3&amp;"*")</f>
        <v>0</v>
      </c>
      <c r="F304">
        <f>COUNTIF($D$3:D304,"*"&amp;$B$4&amp;"*")</f>
        <v>0</v>
      </c>
      <c r="G304">
        <f>COUNTIF($D$3:D304,"*"&amp;$B$5&amp;"*")</f>
        <v>0</v>
      </c>
      <c r="H304">
        <f>COUNTIF($D$3:D304,"*"&amp;$B$6&amp;"*")</f>
        <v>302</v>
      </c>
      <c r="I304">
        <f>COUNTIF($D$3:D304,"*"&amp;$B$7&amp;"*")</f>
        <v>302</v>
      </c>
      <c r="J304">
        <f>COUNTIF($D$3:D304,"*"&amp;$B$8&amp;"*")</f>
        <v>302</v>
      </c>
      <c r="L304" t="str" cm="1">
        <f t="array" ref="L304">IFERROR(INDEX(D:D,MATCH(ROW(302:302),E:E,0),1),"")</f>
        <v/>
      </c>
      <c r="N304" t="str" cm="1">
        <f t="array" ref="N304">IFERROR(INDEX(D:D,MATCH(ROW(302:302),F:F,0),1),"")</f>
        <v/>
      </c>
      <c r="P304" t="str" cm="1">
        <f t="array" ref="P304">IFERROR(INDEX(D:D,MATCH(ROW(302:302),G:G,0),1),"")</f>
        <v/>
      </c>
      <c r="R304" t="str" cm="1">
        <f t="array" ref="R304">IFERROR(INDEX(D:D,MATCH(ROW(302:302),H:H,0),1),"")</f>
        <v>391395　瓦斯/その他工事</v>
      </c>
      <c r="T304" t="str" cm="1">
        <f t="array" ref="T304">IFERROR(INDEX(D:D,MATCH(ROW(302:302),I:I,0),1),"")</f>
        <v>391395　瓦斯/その他工事</v>
      </c>
      <c r="V304" t="str" cm="1">
        <f t="array" ref="V304">IFERROR(INDEX(D:D,MATCH(ROW(302:302),J:J,0),1),"")</f>
        <v>391395　瓦斯/その他工事</v>
      </c>
    </row>
    <row r="305" spans="4:22" x14ac:dyDescent="0.4">
      <c r="D305" t="s">
        <v>424</v>
      </c>
      <c r="E305">
        <f>COUNTIF($D$3:D305,"*"&amp;$B$3&amp;"*")</f>
        <v>0</v>
      </c>
      <c r="F305">
        <f>COUNTIF($D$3:D305,"*"&amp;$B$4&amp;"*")</f>
        <v>0</v>
      </c>
      <c r="G305">
        <f>COUNTIF($D$3:D305,"*"&amp;$B$5&amp;"*")</f>
        <v>0</v>
      </c>
      <c r="H305">
        <f>COUNTIF($D$3:D305,"*"&amp;$B$6&amp;"*")</f>
        <v>303</v>
      </c>
      <c r="I305">
        <f>COUNTIF($D$3:D305,"*"&amp;$B$7&amp;"*")</f>
        <v>303</v>
      </c>
      <c r="J305">
        <f>COUNTIF($D$3:D305,"*"&amp;$B$8&amp;"*")</f>
        <v>303</v>
      </c>
      <c r="L305" t="str" cm="1">
        <f t="array" ref="L305">IFERROR(INDEX(D:D,MATCH(ROW(303:303),E:E,0),1),"")</f>
        <v/>
      </c>
      <c r="N305" t="str" cm="1">
        <f t="array" ref="N305">IFERROR(INDEX(D:D,MATCH(ROW(303:303),F:F,0),1),"")</f>
        <v/>
      </c>
      <c r="P305" t="str" cm="1">
        <f t="array" ref="P305">IFERROR(INDEX(D:D,MATCH(ROW(303:303),G:G,0),1),"")</f>
        <v/>
      </c>
      <c r="R305" t="str" cm="1">
        <f t="array" ref="R305">IFERROR(INDEX(D:D,MATCH(ROW(303:303),H:H,0),1),"")</f>
        <v>421313　空調設備工事</v>
      </c>
      <c r="T305" t="str" cm="1">
        <f t="array" ref="T305">IFERROR(INDEX(D:D,MATCH(ROW(303:303),I:I,0),1),"")</f>
        <v>421313　空調設備工事</v>
      </c>
      <c r="V305" t="str" cm="1">
        <f t="array" ref="V305">IFERROR(INDEX(D:D,MATCH(ROW(303:303),J:J,0),1),"")</f>
        <v>421313　空調設備工事</v>
      </c>
    </row>
    <row r="306" spans="4:22" x14ac:dyDescent="0.4">
      <c r="D306" t="s">
        <v>425</v>
      </c>
      <c r="E306">
        <f>COUNTIF($D$3:D306,"*"&amp;$B$3&amp;"*")</f>
        <v>0</v>
      </c>
      <c r="F306">
        <f>COUNTIF($D$3:D306,"*"&amp;$B$4&amp;"*")</f>
        <v>0</v>
      </c>
      <c r="G306">
        <f>COUNTIF($D$3:D306,"*"&amp;$B$5&amp;"*")</f>
        <v>0</v>
      </c>
      <c r="H306">
        <f>COUNTIF($D$3:D306,"*"&amp;$B$6&amp;"*")</f>
        <v>304</v>
      </c>
      <c r="I306">
        <f>COUNTIF($D$3:D306,"*"&amp;$B$7&amp;"*")</f>
        <v>304</v>
      </c>
      <c r="J306">
        <f>COUNTIF($D$3:D306,"*"&amp;$B$8&amp;"*")</f>
        <v>304</v>
      </c>
      <c r="L306" t="str" cm="1">
        <f t="array" ref="L306">IFERROR(INDEX(D:D,MATCH(ROW(304:304),E:E,0),1),"")</f>
        <v/>
      </c>
      <c r="N306" t="str" cm="1">
        <f t="array" ref="N306">IFERROR(INDEX(D:D,MATCH(ROW(304:304),F:F,0),1),"")</f>
        <v/>
      </c>
      <c r="P306" t="str" cm="1">
        <f t="array" ref="P306">IFERROR(INDEX(D:D,MATCH(ROW(304:304),G:G,0),1),"")</f>
        <v/>
      </c>
      <c r="R306" t="str" cm="1">
        <f t="array" ref="R306">IFERROR(INDEX(D:D,MATCH(ROW(304:304),H:H,0),1),"")</f>
        <v>421316　空調設備(材)</v>
      </c>
      <c r="T306" t="str" cm="1">
        <f t="array" ref="T306">IFERROR(INDEX(D:D,MATCH(ROW(304:304),I:I,0),1),"")</f>
        <v>421316　空調設備(材)</v>
      </c>
      <c r="V306" t="str" cm="1">
        <f t="array" ref="V306">IFERROR(INDEX(D:D,MATCH(ROW(304:304),J:J,0),1),"")</f>
        <v>421316　空調設備(材)</v>
      </c>
    </row>
    <row r="307" spans="4:22" x14ac:dyDescent="0.4">
      <c r="D307" t="s">
        <v>426</v>
      </c>
      <c r="E307">
        <f>COUNTIF($D$3:D307,"*"&amp;$B$3&amp;"*")</f>
        <v>0</v>
      </c>
      <c r="F307">
        <f>COUNTIF($D$3:D307,"*"&amp;$B$4&amp;"*")</f>
        <v>0</v>
      </c>
      <c r="G307">
        <f>COUNTIF($D$3:D307,"*"&amp;$B$5&amp;"*")</f>
        <v>0</v>
      </c>
      <c r="H307">
        <f>COUNTIF($D$3:D307,"*"&amp;$B$6&amp;"*")</f>
        <v>305</v>
      </c>
      <c r="I307">
        <f>COUNTIF($D$3:D307,"*"&amp;$B$7&amp;"*")</f>
        <v>305</v>
      </c>
      <c r="J307">
        <f>COUNTIF($D$3:D307,"*"&amp;$B$8&amp;"*")</f>
        <v>305</v>
      </c>
      <c r="L307" t="str" cm="1">
        <f t="array" ref="L307">IFERROR(INDEX(D:D,MATCH(ROW(305:305),E:E,0),1),"")</f>
        <v/>
      </c>
      <c r="N307" t="str" cm="1">
        <f t="array" ref="N307">IFERROR(INDEX(D:D,MATCH(ROW(305:305),F:F,0),1),"")</f>
        <v/>
      </c>
      <c r="P307" t="str" cm="1">
        <f t="array" ref="P307">IFERROR(INDEX(D:D,MATCH(ROW(305:305),G:G,0),1),"")</f>
        <v/>
      </c>
      <c r="R307" t="str" cm="1">
        <f t="array" ref="R307">IFERROR(INDEX(D:D,MATCH(ROW(305:305),H:H,0),1),"")</f>
        <v>421322　空調/IOT対応機器工事</v>
      </c>
      <c r="T307" t="str" cm="1">
        <f t="array" ref="T307">IFERROR(INDEX(D:D,MATCH(ROW(305:305),I:I,0),1),"")</f>
        <v>421322　空調/IOT対応機器工事</v>
      </c>
      <c r="V307" t="str" cm="1">
        <f t="array" ref="V307">IFERROR(INDEX(D:D,MATCH(ROW(305:305),J:J,0),1),"")</f>
        <v>421322　空調/IOT対応機器工事</v>
      </c>
    </row>
    <row r="308" spans="4:22" x14ac:dyDescent="0.4">
      <c r="D308" t="s">
        <v>427</v>
      </c>
      <c r="E308">
        <f>COUNTIF($D$3:D308,"*"&amp;$B$3&amp;"*")</f>
        <v>0</v>
      </c>
      <c r="F308">
        <f>COUNTIF($D$3:D308,"*"&amp;$B$4&amp;"*")</f>
        <v>0</v>
      </c>
      <c r="G308">
        <f>COUNTIF($D$3:D308,"*"&amp;$B$5&amp;"*")</f>
        <v>0</v>
      </c>
      <c r="H308">
        <f>COUNTIF($D$3:D308,"*"&amp;$B$6&amp;"*")</f>
        <v>306</v>
      </c>
      <c r="I308">
        <f>COUNTIF($D$3:D308,"*"&amp;$B$7&amp;"*")</f>
        <v>306</v>
      </c>
      <c r="J308">
        <f>COUNTIF($D$3:D308,"*"&amp;$B$8&amp;"*")</f>
        <v>306</v>
      </c>
      <c r="L308" t="str" cm="1">
        <f t="array" ref="L308">IFERROR(INDEX(D:D,MATCH(ROW(306:306),E:E,0),1),"")</f>
        <v/>
      </c>
      <c r="N308" t="str" cm="1">
        <f t="array" ref="N308">IFERROR(INDEX(D:D,MATCH(ROW(306:306),F:F,0),1),"")</f>
        <v/>
      </c>
      <c r="P308" t="str" cm="1">
        <f t="array" ref="P308">IFERROR(INDEX(D:D,MATCH(ROW(306:306),G:G,0),1),"")</f>
        <v/>
      </c>
      <c r="R308" t="str" cm="1">
        <f t="array" ref="R308">IFERROR(INDEX(D:D,MATCH(ROW(306:306),H:H,0),1),"")</f>
        <v>421395　空調/その他工事</v>
      </c>
      <c r="T308" t="str" cm="1">
        <f t="array" ref="T308">IFERROR(INDEX(D:D,MATCH(ROW(306:306),I:I,0),1),"")</f>
        <v>421395　空調/その他工事</v>
      </c>
      <c r="V308" t="str" cm="1">
        <f t="array" ref="V308">IFERROR(INDEX(D:D,MATCH(ROW(306:306),J:J,0),1),"")</f>
        <v>421395　空調/その他工事</v>
      </c>
    </row>
    <row r="309" spans="4:22" x14ac:dyDescent="0.4">
      <c r="D309" t="s">
        <v>428</v>
      </c>
      <c r="E309">
        <f>COUNTIF($D$3:D309,"*"&amp;$B$3&amp;"*")</f>
        <v>0</v>
      </c>
      <c r="F309">
        <f>COUNTIF($D$3:D309,"*"&amp;$B$4&amp;"*")</f>
        <v>0</v>
      </c>
      <c r="G309">
        <f>COUNTIF($D$3:D309,"*"&amp;$B$5&amp;"*")</f>
        <v>0</v>
      </c>
      <c r="H309">
        <f>COUNTIF($D$3:D309,"*"&amp;$B$6&amp;"*")</f>
        <v>307</v>
      </c>
      <c r="I309">
        <f>COUNTIF($D$3:D309,"*"&amp;$B$7&amp;"*")</f>
        <v>307</v>
      </c>
      <c r="J309">
        <f>COUNTIF($D$3:D309,"*"&amp;$B$8&amp;"*")</f>
        <v>307</v>
      </c>
      <c r="L309" t="str" cm="1">
        <f t="array" ref="L309">IFERROR(INDEX(D:D,MATCH(ROW(307:307),E:E,0),1),"")</f>
        <v/>
      </c>
      <c r="N309" t="str" cm="1">
        <f t="array" ref="N309">IFERROR(INDEX(D:D,MATCH(ROW(307:307),F:F,0),1),"")</f>
        <v/>
      </c>
      <c r="P309" t="str" cm="1">
        <f t="array" ref="P309">IFERROR(INDEX(D:D,MATCH(ROW(307:307),G:G,0),1),"")</f>
        <v/>
      </c>
      <c r="R309" t="str" cm="1">
        <f t="array" ref="R309">IFERROR(INDEX(D:D,MATCH(ROW(307:307),H:H,0),1),"")</f>
        <v>421397　空調/その他(材)</v>
      </c>
      <c r="T309" t="str" cm="1">
        <f t="array" ref="T309">IFERROR(INDEX(D:D,MATCH(ROW(307:307),I:I,0),1),"")</f>
        <v>421397　空調/その他(材)</v>
      </c>
      <c r="V309" t="str" cm="1">
        <f t="array" ref="V309">IFERROR(INDEX(D:D,MATCH(ROW(307:307),J:J,0),1),"")</f>
        <v>421397　空調/その他(材)</v>
      </c>
    </row>
    <row r="310" spans="4:22" x14ac:dyDescent="0.4">
      <c r="D310" t="s">
        <v>429</v>
      </c>
      <c r="E310">
        <f>COUNTIF($D$3:D310,"*"&amp;$B$3&amp;"*")</f>
        <v>0</v>
      </c>
      <c r="F310">
        <f>COUNTIF($D$3:D310,"*"&amp;$B$4&amp;"*")</f>
        <v>0</v>
      </c>
      <c r="G310">
        <f>COUNTIF($D$3:D310,"*"&amp;$B$5&amp;"*")</f>
        <v>0</v>
      </c>
      <c r="H310">
        <f>COUNTIF($D$3:D310,"*"&amp;$B$6&amp;"*")</f>
        <v>308</v>
      </c>
      <c r="I310">
        <f>COUNTIF($D$3:D310,"*"&amp;$B$7&amp;"*")</f>
        <v>308</v>
      </c>
      <c r="J310">
        <f>COUNTIF($D$3:D310,"*"&amp;$B$8&amp;"*")</f>
        <v>308</v>
      </c>
      <c r="L310" t="str" cm="1">
        <f t="array" ref="L310">IFERROR(INDEX(D:D,MATCH(ROW(308:308),E:E,0),1),"")</f>
        <v/>
      </c>
      <c r="N310" t="str" cm="1">
        <f t="array" ref="N310">IFERROR(INDEX(D:D,MATCH(ROW(308:308),F:F,0),1),"")</f>
        <v/>
      </c>
      <c r="P310" t="str" cm="1">
        <f t="array" ref="P310">IFERROR(INDEX(D:D,MATCH(ROW(308:308),G:G,0),1),"")</f>
        <v/>
      </c>
      <c r="R310" t="str" cm="1">
        <f t="array" ref="R310">IFERROR(INDEX(D:D,MATCH(ROW(308:308),H:H,0),1),"")</f>
        <v>451313　昇降設備工事</v>
      </c>
      <c r="T310" t="str" cm="1">
        <f t="array" ref="T310">IFERROR(INDEX(D:D,MATCH(ROW(308:308),I:I,0),1),"")</f>
        <v>451313　昇降設備工事</v>
      </c>
      <c r="V310" t="str" cm="1">
        <f t="array" ref="V310">IFERROR(INDEX(D:D,MATCH(ROW(308:308),J:J,0),1),"")</f>
        <v>451313　昇降設備工事</v>
      </c>
    </row>
    <row r="311" spans="4:22" x14ac:dyDescent="0.4">
      <c r="D311" t="s">
        <v>430</v>
      </c>
      <c r="E311">
        <f>COUNTIF($D$3:D311,"*"&amp;$B$3&amp;"*")</f>
        <v>0</v>
      </c>
      <c r="F311">
        <f>COUNTIF($D$3:D311,"*"&amp;$B$4&amp;"*")</f>
        <v>0</v>
      </c>
      <c r="G311">
        <f>COUNTIF($D$3:D311,"*"&amp;$B$5&amp;"*")</f>
        <v>0</v>
      </c>
      <c r="H311">
        <f>COUNTIF($D$3:D311,"*"&amp;$B$6&amp;"*")</f>
        <v>309</v>
      </c>
      <c r="I311">
        <f>COUNTIF($D$3:D311,"*"&amp;$B$7&amp;"*")</f>
        <v>309</v>
      </c>
      <c r="J311">
        <f>COUNTIF($D$3:D311,"*"&amp;$B$8&amp;"*")</f>
        <v>309</v>
      </c>
      <c r="L311" t="str" cm="1">
        <f t="array" ref="L311">IFERROR(INDEX(D:D,MATCH(ROW(309:309),E:E,0),1),"")</f>
        <v/>
      </c>
      <c r="N311" t="str" cm="1">
        <f t="array" ref="N311">IFERROR(INDEX(D:D,MATCH(ROW(309:309),F:F,0),1),"")</f>
        <v/>
      </c>
      <c r="P311" t="str" cm="1">
        <f t="array" ref="P311">IFERROR(INDEX(D:D,MATCH(ROW(309:309),G:G,0),1),"")</f>
        <v/>
      </c>
      <c r="R311" t="str" cm="1">
        <f t="array" ref="R311">IFERROR(INDEX(D:D,MATCH(ROW(309:309),H:H,0),1),"")</f>
        <v>451316　昇降/立体駐車場設備工事</v>
      </c>
      <c r="T311" t="str" cm="1">
        <f t="array" ref="T311">IFERROR(INDEX(D:D,MATCH(ROW(309:309),I:I,0),1),"")</f>
        <v>451316　昇降/立体駐車場設備工事</v>
      </c>
      <c r="V311" t="str" cm="1">
        <f t="array" ref="V311">IFERROR(INDEX(D:D,MATCH(ROW(309:309),J:J,0),1),"")</f>
        <v>451316　昇降/立体駐車場設備工事</v>
      </c>
    </row>
    <row r="312" spans="4:22" x14ac:dyDescent="0.4">
      <c r="D312" t="s">
        <v>431</v>
      </c>
      <c r="E312">
        <f>COUNTIF($D$3:D312,"*"&amp;$B$3&amp;"*")</f>
        <v>0</v>
      </c>
      <c r="F312">
        <f>COUNTIF($D$3:D312,"*"&amp;$B$4&amp;"*")</f>
        <v>0</v>
      </c>
      <c r="G312">
        <f>COUNTIF($D$3:D312,"*"&amp;$B$5&amp;"*")</f>
        <v>0</v>
      </c>
      <c r="H312">
        <f>COUNTIF($D$3:D312,"*"&amp;$B$6&amp;"*")</f>
        <v>310</v>
      </c>
      <c r="I312">
        <f>COUNTIF($D$3:D312,"*"&amp;$B$7&amp;"*")</f>
        <v>310</v>
      </c>
      <c r="J312">
        <f>COUNTIF($D$3:D312,"*"&amp;$B$8&amp;"*")</f>
        <v>310</v>
      </c>
      <c r="L312" t="str" cm="1">
        <f t="array" ref="L312">IFERROR(INDEX(D:D,MATCH(ROW(310:310),E:E,0),1),"")</f>
        <v/>
      </c>
      <c r="N312" t="str" cm="1">
        <f t="array" ref="N312">IFERROR(INDEX(D:D,MATCH(ROW(310:310),F:F,0),1),"")</f>
        <v/>
      </c>
      <c r="P312" t="str" cm="1">
        <f t="array" ref="P312">IFERROR(INDEX(D:D,MATCH(ROW(310:310),G:G,0),1),"")</f>
        <v/>
      </c>
      <c r="R312" t="str" cm="1">
        <f t="array" ref="R312">IFERROR(INDEX(D:D,MATCH(ROW(310:310),H:H,0),1),"")</f>
        <v>451395　昇降/その他工事</v>
      </c>
      <c r="T312" t="str" cm="1">
        <f t="array" ref="T312">IFERROR(INDEX(D:D,MATCH(ROW(310:310),I:I,0),1),"")</f>
        <v>451395　昇降/その他工事</v>
      </c>
      <c r="V312" t="str" cm="1">
        <f t="array" ref="V312">IFERROR(INDEX(D:D,MATCH(ROW(310:310),J:J,0),1),"")</f>
        <v>451395　昇降/その他工事</v>
      </c>
    </row>
    <row r="313" spans="4:22" x14ac:dyDescent="0.4">
      <c r="D313" t="s">
        <v>432</v>
      </c>
      <c r="E313">
        <f>COUNTIF($D$3:D313,"*"&amp;$B$3&amp;"*")</f>
        <v>0</v>
      </c>
      <c r="F313">
        <f>COUNTIF($D$3:D313,"*"&amp;$B$4&amp;"*")</f>
        <v>0</v>
      </c>
      <c r="G313">
        <f>COUNTIF($D$3:D313,"*"&amp;$B$5&amp;"*")</f>
        <v>0</v>
      </c>
      <c r="H313">
        <f>COUNTIF($D$3:D313,"*"&amp;$B$6&amp;"*")</f>
        <v>311</v>
      </c>
      <c r="I313">
        <f>COUNTIF($D$3:D313,"*"&amp;$B$7&amp;"*")</f>
        <v>311</v>
      </c>
      <c r="J313">
        <f>COUNTIF($D$3:D313,"*"&amp;$B$8&amp;"*")</f>
        <v>311</v>
      </c>
      <c r="L313" t="str" cm="1">
        <f t="array" ref="L313">IFERROR(INDEX(D:D,MATCH(ROW(311:311),E:E,0),1),"")</f>
        <v/>
      </c>
      <c r="N313" t="str" cm="1">
        <f t="array" ref="N313">IFERROR(INDEX(D:D,MATCH(ROW(311:311),F:F,0),1),"")</f>
        <v/>
      </c>
      <c r="P313" t="str" cm="1">
        <f t="array" ref="P313">IFERROR(INDEX(D:D,MATCH(ROW(311:311),G:G,0),1),"")</f>
        <v/>
      </c>
      <c r="R313" t="str" cm="1">
        <f t="array" ref="R313">IFERROR(INDEX(D:D,MATCH(ROW(311:311),H:H,0),1),"")</f>
        <v>481313　外構/舗装工事</v>
      </c>
      <c r="T313" t="str" cm="1">
        <f t="array" ref="T313">IFERROR(INDEX(D:D,MATCH(ROW(311:311),I:I,0),1),"")</f>
        <v>481313　外構/舗装工事</v>
      </c>
      <c r="V313" t="str" cm="1">
        <f t="array" ref="V313">IFERROR(INDEX(D:D,MATCH(ROW(311:311),J:J,0),1),"")</f>
        <v>481313　外構/舗装工事</v>
      </c>
    </row>
    <row r="314" spans="4:22" x14ac:dyDescent="0.4">
      <c r="D314" t="s">
        <v>433</v>
      </c>
      <c r="E314">
        <f>COUNTIF($D$3:D314,"*"&amp;$B$3&amp;"*")</f>
        <v>0</v>
      </c>
      <c r="F314">
        <f>COUNTIF($D$3:D314,"*"&amp;$B$4&amp;"*")</f>
        <v>0</v>
      </c>
      <c r="G314">
        <f>COUNTIF($D$3:D314,"*"&amp;$B$5&amp;"*")</f>
        <v>0</v>
      </c>
      <c r="H314">
        <f>COUNTIF($D$3:D314,"*"&amp;$B$6&amp;"*")</f>
        <v>312</v>
      </c>
      <c r="I314">
        <f>COUNTIF($D$3:D314,"*"&amp;$B$7&amp;"*")</f>
        <v>312</v>
      </c>
      <c r="J314">
        <f>COUNTIF($D$3:D314,"*"&amp;$B$8&amp;"*")</f>
        <v>312</v>
      </c>
      <c r="L314" t="str" cm="1">
        <f t="array" ref="L314">IFERROR(INDEX(D:D,MATCH(ROW(312:312),E:E,0),1),"")</f>
        <v/>
      </c>
      <c r="N314" t="str" cm="1">
        <f t="array" ref="N314">IFERROR(INDEX(D:D,MATCH(ROW(312:312),F:F,0),1),"")</f>
        <v/>
      </c>
      <c r="P314" t="str" cm="1">
        <f t="array" ref="P314">IFERROR(INDEX(D:D,MATCH(ROW(312:312),G:G,0),1),"")</f>
        <v/>
      </c>
      <c r="R314" t="str" cm="1">
        <f t="array" ref="R314">IFERROR(INDEX(D:D,MATCH(ROW(312:312),H:H,0),1),"")</f>
        <v>481316　外構/囲障工事</v>
      </c>
      <c r="T314" t="str" cm="1">
        <f t="array" ref="T314">IFERROR(INDEX(D:D,MATCH(ROW(312:312),I:I,0),1),"")</f>
        <v>481316　外構/囲障工事</v>
      </c>
      <c r="V314" t="str" cm="1">
        <f t="array" ref="V314">IFERROR(INDEX(D:D,MATCH(ROW(312:312),J:J,0),1),"")</f>
        <v>481316　外構/囲障工事</v>
      </c>
    </row>
    <row r="315" spans="4:22" x14ac:dyDescent="0.4">
      <c r="D315" t="s">
        <v>434</v>
      </c>
      <c r="E315">
        <f>COUNTIF($D$3:D315,"*"&amp;$B$3&amp;"*")</f>
        <v>0</v>
      </c>
      <c r="F315">
        <f>COUNTIF($D$3:D315,"*"&amp;$B$4&amp;"*")</f>
        <v>0</v>
      </c>
      <c r="G315">
        <f>COUNTIF($D$3:D315,"*"&amp;$B$5&amp;"*")</f>
        <v>0</v>
      </c>
      <c r="H315">
        <f>COUNTIF($D$3:D315,"*"&amp;$B$6&amp;"*")</f>
        <v>313</v>
      </c>
      <c r="I315">
        <f>COUNTIF($D$3:D315,"*"&amp;$B$7&amp;"*")</f>
        <v>313</v>
      </c>
      <c r="J315">
        <f>COUNTIF($D$3:D315,"*"&amp;$B$8&amp;"*")</f>
        <v>313</v>
      </c>
      <c r="L315" t="str" cm="1">
        <f t="array" ref="L315">IFERROR(INDEX(D:D,MATCH(ROW(313:313),E:E,0),1),"")</f>
        <v/>
      </c>
      <c r="N315" t="str" cm="1">
        <f t="array" ref="N315">IFERROR(INDEX(D:D,MATCH(ROW(313:313),F:F,0),1),"")</f>
        <v/>
      </c>
      <c r="P315" t="str" cm="1">
        <f t="array" ref="P315">IFERROR(INDEX(D:D,MATCH(ROW(313:313),G:G,0),1),"")</f>
        <v/>
      </c>
      <c r="R315" t="str" cm="1">
        <f t="array" ref="R315">IFERROR(INDEX(D:D,MATCH(ROW(313:313),H:H,0),1),"")</f>
        <v>481319　外構/雨水排水工事</v>
      </c>
      <c r="T315" t="str" cm="1">
        <f t="array" ref="T315">IFERROR(INDEX(D:D,MATCH(ROW(313:313),I:I,0),1),"")</f>
        <v>481319　外構/雨水排水工事</v>
      </c>
      <c r="V315" t="str" cm="1">
        <f t="array" ref="V315">IFERROR(INDEX(D:D,MATCH(ROW(313:313),J:J,0),1),"")</f>
        <v>481319　外構/雨水排水工事</v>
      </c>
    </row>
    <row r="316" spans="4:22" x14ac:dyDescent="0.4">
      <c r="D316" t="s">
        <v>435</v>
      </c>
      <c r="E316">
        <f>COUNTIF($D$3:D316,"*"&amp;$B$3&amp;"*")</f>
        <v>0</v>
      </c>
      <c r="F316">
        <f>COUNTIF($D$3:D316,"*"&amp;$B$4&amp;"*")</f>
        <v>0</v>
      </c>
      <c r="G316">
        <f>COUNTIF($D$3:D316,"*"&amp;$B$5&amp;"*")</f>
        <v>0</v>
      </c>
      <c r="H316">
        <f>COUNTIF($D$3:D316,"*"&amp;$B$6&amp;"*")</f>
        <v>314</v>
      </c>
      <c r="I316">
        <f>COUNTIF($D$3:D316,"*"&amp;$B$7&amp;"*")</f>
        <v>314</v>
      </c>
      <c r="J316">
        <f>COUNTIF($D$3:D316,"*"&amp;$B$8&amp;"*")</f>
        <v>314</v>
      </c>
      <c r="L316" t="str" cm="1">
        <f t="array" ref="L316">IFERROR(INDEX(D:D,MATCH(ROW(314:314),E:E,0),1),"")</f>
        <v/>
      </c>
      <c r="N316" t="str" cm="1">
        <f t="array" ref="N316">IFERROR(INDEX(D:D,MATCH(ROW(314:314),F:F,0),1),"")</f>
        <v/>
      </c>
      <c r="P316" t="str" cm="1">
        <f t="array" ref="P316">IFERROR(INDEX(D:D,MATCH(ROW(314:314),G:G,0),1),"")</f>
        <v/>
      </c>
      <c r="R316" t="str" cm="1">
        <f t="array" ref="R316">IFERROR(INDEX(D:D,MATCH(ROW(314:314),H:H,0),1),"")</f>
        <v>481322　外構/工作物工事</v>
      </c>
      <c r="T316" t="str" cm="1">
        <f t="array" ref="T316">IFERROR(INDEX(D:D,MATCH(ROW(314:314),I:I,0),1),"")</f>
        <v>481322　外構/工作物工事</v>
      </c>
      <c r="V316" t="str" cm="1">
        <f t="array" ref="V316">IFERROR(INDEX(D:D,MATCH(ROW(314:314),J:J,0),1),"")</f>
        <v>481322　外構/工作物工事</v>
      </c>
    </row>
    <row r="317" spans="4:22" x14ac:dyDescent="0.4">
      <c r="D317" t="s">
        <v>436</v>
      </c>
      <c r="E317">
        <f>COUNTIF($D$3:D317,"*"&amp;$B$3&amp;"*")</f>
        <v>0</v>
      </c>
      <c r="F317">
        <f>COUNTIF($D$3:D317,"*"&amp;$B$4&amp;"*")</f>
        <v>0</v>
      </c>
      <c r="G317">
        <f>COUNTIF($D$3:D317,"*"&amp;$B$5&amp;"*")</f>
        <v>0</v>
      </c>
      <c r="H317">
        <f>COUNTIF($D$3:D317,"*"&amp;$B$6&amp;"*")</f>
        <v>315</v>
      </c>
      <c r="I317">
        <f>COUNTIF($D$3:D317,"*"&amp;$B$7&amp;"*")</f>
        <v>315</v>
      </c>
      <c r="J317">
        <f>COUNTIF($D$3:D317,"*"&amp;$B$8&amp;"*")</f>
        <v>315</v>
      </c>
      <c r="L317" t="str" cm="1">
        <f t="array" ref="L317">IFERROR(INDEX(D:D,MATCH(ROW(315:315),E:E,0),1),"")</f>
        <v/>
      </c>
      <c r="N317" t="str" cm="1">
        <f t="array" ref="N317">IFERROR(INDEX(D:D,MATCH(ROW(315:315),F:F,0),1),"")</f>
        <v/>
      </c>
      <c r="P317" t="str" cm="1">
        <f t="array" ref="P317">IFERROR(INDEX(D:D,MATCH(ROW(315:315),G:G,0),1),"")</f>
        <v/>
      </c>
      <c r="R317" t="str" cm="1">
        <f t="array" ref="R317">IFERROR(INDEX(D:D,MATCH(ROW(315:315),H:H,0),1),"")</f>
        <v>481325　外構/植栽工事</v>
      </c>
      <c r="T317" t="str" cm="1">
        <f t="array" ref="T317">IFERROR(INDEX(D:D,MATCH(ROW(315:315),I:I,0),1),"")</f>
        <v>481325　外構/植栽工事</v>
      </c>
      <c r="V317" t="str" cm="1">
        <f t="array" ref="V317">IFERROR(INDEX(D:D,MATCH(ROW(315:315),J:J,0),1),"")</f>
        <v>481325　外構/植栽工事</v>
      </c>
    </row>
    <row r="318" spans="4:22" x14ac:dyDescent="0.4">
      <c r="D318" t="s">
        <v>437</v>
      </c>
      <c r="E318">
        <f>COUNTIF($D$3:D318,"*"&amp;$B$3&amp;"*")</f>
        <v>0</v>
      </c>
      <c r="F318">
        <f>COUNTIF($D$3:D318,"*"&amp;$B$4&amp;"*")</f>
        <v>0</v>
      </c>
      <c r="G318">
        <f>COUNTIF($D$3:D318,"*"&amp;$B$5&amp;"*")</f>
        <v>0</v>
      </c>
      <c r="H318">
        <f>COUNTIF($D$3:D318,"*"&amp;$B$6&amp;"*")</f>
        <v>316</v>
      </c>
      <c r="I318">
        <f>COUNTIF($D$3:D318,"*"&amp;$B$7&amp;"*")</f>
        <v>316</v>
      </c>
      <c r="J318">
        <f>COUNTIF($D$3:D318,"*"&amp;$B$8&amp;"*")</f>
        <v>316</v>
      </c>
      <c r="L318" t="str" cm="1">
        <f t="array" ref="L318">IFERROR(INDEX(D:D,MATCH(ROW(316:316),E:E,0),1),"")</f>
        <v/>
      </c>
      <c r="N318" t="str" cm="1">
        <f t="array" ref="N318">IFERROR(INDEX(D:D,MATCH(ROW(316:316),F:F,0),1),"")</f>
        <v/>
      </c>
      <c r="P318" t="str" cm="1">
        <f t="array" ref="P318">IFERROR(INDEX(D:D,MATCH(ROW(316:316),G:G,0),1),"")</f>
        <v/>
      </c>
      <c r="R318" t="str" cm="1">
        <f t="array" ref="R318">IFERROR(INDEX(D:D,MATCH(ROW(316:316),H:H,0),1),"")</f>
        <v>481395　外構/その他工事</v>
      </c>
      <c r="T318" t="str" cm="1">
        <f t="array" ref="T318">IFERROR(INDEX(D:D,MATCH(ROW(316:316),I:I,0),1),"")</f>
        <v>481395　外構/その他工事</v>
      </c>
      <c r="V318" t="str" cm="1">
        <f t="array" ref="V318">IFERROR(INDEX(D:D,MATCH(ROW(316:316),J:J,0),1),"")</f>
        <v>481395　外構/その他工事</v>
      </c>
    </row>
    <row r="319" spans="4:22" x14ac:dyDescent="0.4">
      <c r="D319" t="s">
        <v>438</v>
      </c>
      <c r="E319">
        <f>COUNTIF($D$3:D319,"*"&amp;$B$3&amp;"*")</f>
        <v>0</v>
      </c>
      <c r="F319">
        <f>COUNTIF($D$3:D319,"*"&amp;$B$4&amp;"*")</f>
        <v>0</v>
      </c>
      <c r="G319">
        <f>COUNTIF($D$3:D319,"*"&amp;$B$5&amp;"*")</f>
        <v>0</v>
      </c>
      <c r="H319">
        <f>COUNTIF($D$3:D319,"*"&amp;$B$6&amp;"*")</f>
        <v>317</v>
      </c>
      <c r="I319">
        <f>COUNTIF($D$3:D319,"*"&amp;$B$7&amp;"*")</f>
        <v>317</v>
      </c>
      <c r="J319">
        <f>COUNTIF($D$3:D319,"*"&amp;$B$8&amp;"*")</f>
        <v>317</v>
      </c>
      <c r="L319" t="str" cm="1">
        <f t="array" ref="L319">IFERROR(INDEX(D:D,MATCH(ROW(317:317),E:E,0),1),"")</f>
        <v/>
      </c>
      <c r="N319" t="str" cm="1">
        <f t="array" ref="N319">IFERROR(INDEX(D:D,MATCH(ROW(317:317),F:F,0),1),"")</f>
        <v/>
      </c>
      <c r="P319" t="str" cm="1">
        <f t="array" ref="P319">IFERROR(INDEX(D:D,MATCH(ROW(317:317),G:G,0),1),"")</f>
        <v/>
      </c>
      <c r="R319" t="str" cm="1">
        <f t="array" ref="R319">IFERROR(INDEX(D:D,MATCH(ROW(317:317),H:H,0),1),"")</f>
        <v>481397　外構/その他(材)</v>
      </c>
      <c r="T319" t="str" cm="1">
        <f t="array" ref="T319">IFERROR(INDEX(D:D,MATCH(ROW(317:317),I:I,0),1),"")</f>
        <v>481397　外構/その他(材)</v>
      </c>
      <c r="V319" t="str" cm="1">
        <f t="array" ref="V319">IFERROR(INDEX(D:D,MATCH(ROW(317:317),J:J,0),1),"")</f>
        <v>481397　外構/その他(材)</v>
      </c>
    </row>
    <row r="320" spans="4:22" x14ac:dyDescent="0.4">
      <c r="D320" t="s">
        <v>439</v>
      </c>
      <c r="E320">
        <f>COUNTIF($D$3:D320,"*"&amp;$B$3&amp;"*")</f>
        <v>0</v>
      </c>
      <c r="F320">
        <f>COUNTIF($D$3:D320,"*"&amp;$B$4&amp;"*")</f>
        <v>0</v>
      </c>
      <c r="G320">
        <f>COUNTIF($D$3:D320,"*"&amp;$B$5&amp;"*")</f>
        <v>0</v>
      </c>
      <c r="H320">
        <f>COUNTIF($D$3:D320,"*"&amp;$B$6&amp;"*")</f>
        <v>318</v>
      </c>
      <c r="I320">
        <f>COUNTIF($D$3:D320,"*"&amp;$B$7&amp;"*")</f>
        <v>318</v>
      </c>
      <c r="J320">
        <f>COUNTIF($D$3:D320,"*"&amp;$B$8&amp;"*")</f>
        <v>318</v>
      </c>
      <c r="L320" t="str" cm="1">
        <f t="array" ref="L320">IFERROR(INDEX(D:D,MATCH(ROW(318:318),E:E,0),1),"")</f>
        <v/>
      </c>
      <c r="N320" t="str" cm="1">
        <f t="array" ref="N320">IFERROR(INDEX(D:D,MATCH(ROW(318:318),F:F,0),1),"")</f>
        <v/>
      </c>
      <c r="P320" t="str" cm="1">
        <f t="array" ref="P320">IFERROR(INDEX(D:D,MATCH(ROW(318:318),G:G,0),1),"")</f>
        <v/>
      </c>
      <c r="R320" t="str" cm="1">
        <f t="array" ref="R320">IFERROR(INDEX(D:D,MATCH(ROW(318:318),H:H,0),1),"")</f>
        <v>511313　解体工事</v>
      </c>
      <c r="T320" t="str" cm="1">
        <f t="array" ref="T320">IFERROR(INDEX(D:D,MATCH(ROW(318:318),I:I,0),1),"")</f>
        <v>511313　解体工事</v>
      </c>
      <c r="V320" t="str" cm="1">
        <f t="array" ref="V320">IFERROR(INDEX(D:D,MATCH(ROW(318:318),J:J,0),1),"")</f>
        <v>511313　解体工事</v>
      </c>
    </row>
    <row r="321" spans="4:22" x14ac:dyDescent="0.4">
      <c r="D321" t="s">
        <v>440</v>
      </c>
      <c r="E321">
        <f>COUNTIF($D$3:D321,"*"&amp;$B$3&amp;"*")</f>
        <v>0</v>
      </c>
      <c r="F321">
        <f>COUNTIF($D$3:D321,"*"&amp;$B$4&amp;"*")</f>
        <v>0</v>
      </c>
      <c r="G321">
        <f>COUNTIF($D$3:D321,"*"&amp;$B$5&amp;"*")</f>
        <v>0</v>
      </c>
      <c r="H321">
        <f>COUNTIF($D$3:D321,"*"&amp;$B$6&amp;"*")</f>
        <v>319</v>
      </c>
      <c r="I321">
        <f>COUNTIF($D$3:D321,"*"&amp;$B$7&amp;"*")</f>
        <v>319</v>
      </c>
      <c r="J321">
        <f>COUNTIF($D$3:D321,"*"&amp;$B$8&amp;"*")</f>
        <v>319</v>
      </c>
      <c r="L321" t="str" cm="1">
        <f t="array" ref="L321">IFERROR(INDEX(D:D,MATCH(ROW(319:319),E:E,0),1),"")</f>
        <v/>
      </c>
      <c r="N321" t="str" cm="1">
        <f t="array" ref="N321">IFERROR(INDEX(D:D,MATCH(ROW(319:319),F:F,0),1),"")</f>
        <v/>
      </c>
      <c r="P321" t="str" cm="1">
        <f t="array" ref="P321">IFERROR(INDEX(D:D,MATCH(ROW(319:319),G:G,0),1),"")</f>
        <v/>
      </c>
      <c r="R321" t="str" cm="1">
        <f t="array" ref="R321">IFERROR(INDEX(D:D,MATCH(ROW(319:319),H:H,0),1),"")</f>
        <v>511316　解体(材)</v>
      </c>
      <c r="T321" t="str" cm="1">
        <f t="array" ref="T321">IFERROR(INDEX(D:D,MATCH(ROW(319:319),I:I,0),1),"")</f>
        <v>511316　解体(材)</v>
      </c>
      <c r="V321" t="str" cm="1">
        <f t="array" ref="V321">IFERROR(INDEX(D:D,MATCH(ROW(319:319),J:J,0),1),"")</f>
        <v>511316　解体(材)</v>
      </c>
    </row>
    <row r="322" spans="4:22" x14ac:dyDescent="0.4">
      <c r="D322" t="s">
        <v>441</v>
      </c>
      <c r="E322">
        <f>COUNTIF($D$3:D322,"*"&amp;$B$3&amp;"*")</f>
        <v>0</v>
      </c>
      <c r="F322">
        <f>COUNTIF($D$3:D322,"*"&amp;$B$4&amp;"*")</f>
        <v>0</v>
      </c>
      <c r="G322">
        <f>COUNTIF($D$3:D322,"*"&amp;$B$5&amp;"*")</f>
        <v>0</v>
      </c>
      <c r="H322">
        <f>COUNTIF($D$3:D322,"*"&amp;$B$6&amp;"*")</f>
        <v>320</v>
      </c>
      <c r="I322">
        <f>COUNTIF($D$3:D322,"*"&amp;$B$7&amp;"*")</f>
        <v>320</v>
      </c>
      <c r="J322">
        <f>COUNTIF($D$3:D322,"*"&amp;$B$8&amp;"*")</f>
        <v>320</v>
      </c>
      <c r="L322" t="str" cm="1">
        <f t="array" ref="L322">IFERROR(INDEX(D:D,MATCH(ROW(320:320),E:E,0),1),"")</f>
        <v/>
      </c>
      <c r="N322" t="str" cm="1">
        <f t="array" ref="N322">IFERROR(INDEX(D:D,MATCH(ROW(320:320),F:F,0),1),"")</f>
        <v/>
      </c>
      <c r="P322" t="str" cm="1">
        <f t="array" ref="P322">IFERROR(INDEX(D:D,MATCH(ROW(320:320),G:G,0),1),"")</f>
        <v/>
      </c>
      <c r="R322" t="str" cm="1">
        <f t="array" ref="R322">IFERROR(INDEX(D:D,MATCH(ROW(320:320),H:H,0),1),"")</f>
        <v>511395　解体/その他工事</v>
      </c>
      <c r="T322" t="str" cm="1">
        <f t="array" ref="T322">IFERROR(INDEX(D:D,MATCH(ROW(320:320),I:I,0),1),"")</f>
        <v>511395　解体/その他工事</v>
      </c>
      <c r="V322" t="str" cm="1">
        <f t="array" ref="V322">IFERROR(INDEX(D:D,MATCH(ROW(320:320),J:J,0),1),"")</f>
        <v>511395　解体/その他工事</v>
      </c>
    </row>
    <row r="323" spans="4:22" x14ac:dyDescent="0.4">
      <c r="D323" t="s">
        <v>442</v>
      </c>
      <c r="E323">
        <f>COUNTIF($D$3:D323,"*"&amp;$B$3&amp;"*")</f>
        <v>0</v>
      </c>
      <c r="F323">
        <f>COUNTIF($D$3:D323,"*"&amp;$B$4&amp;"*")</f>
        <v>0</v>
      </c>
      <c r="G323">
        <f>COUNTIF($D$3:D323,"*"&amp;$B$5&amp;"*")</f>
        <v>0</v>
      </c>
      <c r="H323">
        <f>COUNTIF($D$3:D323,"*"&amp;$B$6&amp;"*")</f>
        <v>321</v>
      </c>
      <c r="I323">
        <f>COUNTIF($D$3:D323,"*"&amp;$B$7&amp;"*")</f>
        <v>321</v>
      </c>
      <c r="J323">
        <f>COUNTIF($D$3:D323,"*"&amp;$B$8&amp;"*")</f>
        <v>321</v>
      </c>
      <c r="L323" t="str" cm="1">
        <f t="array" ref="L323">IFERROR(INDEX(D:D,MATCH(ROW(321:321),E:E,0),1),"")</f>
        <v/>
      </c>
      <c r="N323" t="str" cm="1">
        <f t="array" ref="N323">IFERROR(INDEX(D:D,MATCH(ROW(321:321),F:F,0),1),"")</f>
        <v/>
      </c>
      <c r="P323" t="str" cm="1">
        <f t="array" ref="P323">IFERROR(INDEX(D:D,MATCH(ROW(321:321),G:G,0),1),"")</f>
        <v/>
      </c>
      <c r="R323" t="str" cm="1">
        <f t="array" ref="R323">IFERROR(INDEX(D:D,MATCH(ROW(321:321),H:H,0),1),"")</f>
        <v>511397　解体/その他(材)</v>
      </c>
      <c r="T323" t="str" cm="1">
        <f t="array" ref="T323">IFERROR(INDEX(D:D,MATCH(ROW(321:321),I:I,0),1),"")</f>
        <v>511397　解体/その他(材)</v>
      </c>
      <c r="V323" t="str" cm="1">
        <f t="array" ref="V323">IFERROR(INDEX(D:D,MATCH(ROW(321:321),J:J,0),1),"")</f>
        <v>511397　解体/その他(材)</v>
      </c>
    </row>
    <row r="324" spans="4:22" x14ac:dyDescent="0.4">
      <c r="D324" t="s">
        <v>443</v>
      </c>
      <c r="E324">
        <f>COUNTIF($D$3:D324,"*"&amp;$B$3&amp;"*")</f>
        <v>0</v>
      </c>
      <c r="F324">
        <f>COUNTIF($D$3:D324,"*"&amp;$B$4&amp;"*")</f>
        <v>0</v>
      </c>
      <c r="G324">
        <f>COUNTIF($D$3:D324,"*"&amp;$B$5&amp;"*")</f>
        <v>0</v>
      </c>
      <c r="H324">
        <f>COUNTIF($D$3:D324,"*"&amp;$B$6&amp;"*")</f>
        <v>322</v>
      </c>
      <c r="I324">
        <f>COUNTIF($D$3:D324,"*"&amp;$B$7&amp;"*")</f>
        <v>322</v>
      </c>
      <c r="J324">
        <f>COUNTIF($D$3:D324,"*"&amp;$B$8&amp;"*")</f>
        <v>322</v>
      </c>
      <c r="L324" t="str" cm="1">
        <f t="array" ref="L324">IFERROR(INDEX(D:D,MATCH(ROW(322:322),E:E,0),1),"")</f>
        <v/>
      </c>
      <c r="N324" t="str" cm="1">
        <f t="array" ref="N324">IFERROR(INDEX(D:D,MATCH(ROW(322:322),F:F,0),1),"")</f>
        <v/>
      </c>
      <c r="P324" t="str" cm="1">
        <f t="array" ref="P324">IFERROR(INDEX(D:D,MATCH(ROW(322:322),G:G,0),1),"")</f>
        <v/>
      </c>
      <c r="R324" t="str" cm="1">
        <f t="array" ref="R324">IFERROR(INDEX(D:D,MATCH(ROW(322:322),H:H,0),1),"")</f>
        <v>541313　設計費</v>
      </c>
      <c r="T324" t="str" cm="1">
        <f t="array" ref="T324">IFERROR(INDEX(D:D,MATCH(ROW(322:322),I:I,0),1),"")</f>
        <v>541313　設計費</v>
      </c>
      <c r="V324" t="str" cm="1">
        <f t="array" ref="V324">IFERROR(INDEX(D:D,MATCH(ROW(322:322),J:J,0),1),"")</f>
        <v>541313　設計費</v>
      </c>
    </row>
    <row r="325" spans="4:22" x14ac:dyDescent="0.4">
      <c r="D325" t="s">
        <v>444</v>
      </c>
      <c r="E325">
        <f>COUNTIF($D$3:D325,"*"&amp;$B$3&amp;"*")</f>
        <v>0</v>
      </c>
      <c r="F325">
        <f>COUNTIF($D$3:D325,"*"&amp;$B$4&amp;"*")</f>
        <v>0</v>
      </c>
      <c r="G325">
        <f>COUNTIF($D$3:D325,"*"&amp;$B$5&amp;"*")</f>
        <v>0</v>
      </c>
      <c r="H325">
        <f>COUNTIF($D$3:D325,"*"&amp;$B$6&amp;"*")</f>
        <v>323</v>
      </c>
      <c r="I325">
        <f>COUNTIF($D$3:D325,"*"&amp;$B$7&amp;"*")</f>
        <v>323</v>
      </c>
      <c r="J325">
        <f>COUNTIF($D$3:D325,"*"&amp;$B$8&amp;"*")</f>
        <v>323</v>
      </c>
      <c r="L325" t="str" cm="1">
        <f t="array" ref="L325">IFERROR(INDEX(D:D,MATCH(ROW(323:323),E:E,0),1),"")</f>
        <v/>
      </c>
      <c r="N325" t="str" cm="1">
        <f t="array" ref="N325">IFERROR(INDEX(D:D,MATCH(ROW(323:323),F:F,0),1),"")</f>
        <v/>
      </c>
      <c r="P325" t="str" cm="1">
        <f t="array" ref="P325">IFERROR(INDEX(D:D,MATCH(ROW(323:323),G:G,0),1),"")</f>
        <v/>
      </c>
      <c r="R325" t="str" cm="1">
        <f t="array" ref="R325">IFERROR(INDEX(D:D,MATCH(ROW(323:323),H:H,0),1),"")</f>
        <v>541316　監理費</v>
      </c>
      <c r="T325" t="str" cm="1">
        <f t="array" ref="T325">IFERROR(INDEX(D:D,MATCH(ROW(323:323),I:I,0),1),"")</f>
        <v>541316　監理費</v>
      </c>
      <c r="V325" t="str" cm="1">
        <f t="array" ref="V325">IFERROR(INDEX(D:D,MATCH(ROW(323:323),J:J,0),1),"")</f>
        <v>541316　監理費</v>
      </c>
    </row>
    <row r="326" spans="4:22" x14ac:dyDescent="0.4">
      <c r="D326" t="s">
        <v>445</v>
      </c>
      <c r="E326">
        <f>COUNTIF($D$3:D326,"*"&amp;$B$3&amp;"*")</f>
        <v>0</v>
      </c>
      <c r="F326">
        <f>COUNTIF($D$3:D326,"*"&amp;$B$4&amp;"*")</f>
        <v>0</v>
      </c>
      <c r="G326">
        <f>COUNTIF($D$3:D326,"*"&amp;$B$5&amp;"*")</f>
        <v>0</v>
      </c>
      <c r="H326">
        <f>COUNTIF($D$3:D326,"*"&amp;$B$6&amp;"*")</f>
        <v>324</v>
      </c>
      <c r="I326">
        <f>COUNTIF($D$3:D326,"*"&amp;$B$7&amp;"*")</f>
        <v>324</v>
      </c>
      <c r="J326">
        <f>COUNTIF($D$3:D326,"*"&amp;$B$8&amp;"*")</f>
        <v>324</v>
      </c>
      <c r="L326" t="str" cm="1">
        <f t="array" ref="L326">IFERROR(INDEX(D:D,MATCH(ROW(324:324),E:E,0),1),"")</f>
        <v/>
      </c>
      <c r="N326" t="str" cm="1">
        <f t="array" ref="N326">IFERROR(INDEX(D:D,MATCH(ROW(324:324),F:F,0),1),"")</f>
        <v/>
      </c>
      <c r="P326" t="str" cm="1">
        <f t="array" ref="P326">IFERROR(INDEX(D:D,MATCH(ROW(324:324),G:G,0),1),"")</f>
        <v/>
      </c>
      <c r="R326" t="str" cm="1">
        <f t="array" ref="R326">IFERROR(INDEX(D:D,MATCH(ROW(324:324),H:H,0),1),"")</f>
        <v>541395　設計/その他</v>
      </c>
      <c r="T326" t="str" cm="1">
        <f t="array" ref="T326">IFERROR(INDEX(D:D,MATCH(ROW(324:324),I:I,0),1),"")</f>
        <v>541395　設計/その他</v>
      </c>
      <c r="V326" t="str" cm="1">
        <f t="array" ref="V326">IFERROR(INDEX(D:D,MATCH(ROW(324:324),J:J,0),1),"")</f>
        <v>541395　設計/その他</v>
      </c>
    </row>
    <row r="327" spans="4:22" x14ac:dyDescent="0.4">
      <c r="D327" t="s">
        <v>446</v>
      </c>
      <c r="E327">
        <f>COUNTIF($D$3:D327,"*"&amp;$B$3&amp;"*")</f>
        <v>0</v>
      </c>
      <c r="F327">
        <f>COUNTIF($D$3:D327,"*"&amp;$B$4&amp;"*")</f>
        <v>0</v>
      </c>
      <c r="G327">
        <f>COUNTIF($D$3:D327,"*"&amp;$B$5&amp;"*")</f>
        <v>0</v>
      </c>
      <c r="H327">
        <f>COUNTIF($D$3:D327,"*"&amp;$B$6&amp;"*")</f>
        <v>325</v>
      </c>
      <c r="I327">
        <f>COUNTIF($D$3:D327,"*"&amp;$B$7&amp;"*")</f>
        <v>325</v>
      </c>
      <c r="J327">
        <f>COUNTIF($D$3:D327,"*"&amp;$B$8&amp;"*")</f>
        <v>325</v>
      </c>
      <c r="L327" t="str" cm="1">
        <f t="array" ref="L327">IFERROR(INDEX(D:D,MATCH(ROW(325:325),E:E,0),1),"")</f>
        <v/>
      </c>
      <c r="N327" t="str" cm="1">
        <f t="array" ref="N327">IFERROR(INDEX(D:D,MATCH(ROW(325:325),F:F,0),1),"")</f>
        <v/>
      </c>
      <c r="P327" t="str" cm="1">
        <f t="array" ref="P327">IFERROR(INDEX(D:D,MATCH(ROW(325:325),G:G,0),1),"")</f>
        <v/>
      </c>
      <c r="R327" t="str" cm="1">
        <f t="array" ref="R327">IFERROR(INDEX(D:D,MATCH(ROW(325:325),H:H,0),1),"")</f>
        <v>541397　監理/その他</v>
      </c>
      <c r="T327" t="str" cm="1">
        <f t="array" ref="T327">IFERROR(INDEX(D:D,MATCH(ROW(325:325),I:I,0),1),"")</f>
        <v>541397　監理/その他</v>
      </c>
      <c r="V327" t="str" cm="1">
        <f t="array" ref="V327">IFERROR(INDEX(D:D,MATCH(ROW(325:325),J:J,0),1),"")</f>
        <v>541397　監理/その他</v>
      </c>
    </row>
    <row r="328" spans="4:22" x14ac:dyDescent="0.4">
      <c r="D328" t="s">
        <v>447</v>
      </c>
      <c r="E328">
        <f>COUNTIF($D$3:D328,"*"&amp;$B$3&amp;"*")</f>
        <v>0</v>
      </c>
      <c r="F328">
        <f>COUNTIF($D$3:D328,"*"&amp;$B$4&amp;"*")</f>
        <v>0</v>
      </c>
      <c r="G328">
        <f>COUNTIF($D$3:D328,"*"&amp;$B$5&amp;"*")</f>
        <v>0</v>
      </c>
      <c r="H328">
        <f>COUNTIF($D$3:D328,"*"&amp;$B$6&amp;"*")</f>
        <v>326</v>
      </c>
      <c r="I328">
        <f>COUNTIF($D$3:D328,"*"&amp;$B$7&amp;"*")</f>
        <v>326</v>
      </c>
      <c r="J328">
        <f>COUNTIF($D$3:D328,"*"&amp;$B$8&amp;"*")</f>
        <v>326</v>
      </c>
      <c r="L328" t="str" cm="1">
        <f t="array" ref="L328">IFERROR(INDEX(D:D,MATCH(ROW(326:326),E:E,0),1),"")</f>
        <v/>
      </c>
      <c r="N328" t="str" cm="1">
        <f t="array" ref="N328">IFERROR(INDEX(D:D,MATCH(ROW(326:326),F:F,0),1),"")</f>
        <v/>
      </c>
      <c r="P328" t="str" cm="1">
        <f t="array" ref="P328">IFERROR(INDEX(D:D,MATCH(ROW(326:326),G:G,0),1),"")</f>
        <v/>
      </c>
      <c r="R328" t="str" cm="1">
        <f t="array" ref="R328">IFERROR(INDEX(D:D,MATCH(ROW(326:326),H:H,0),1),"")</f>
        <v>571313　改修工事</v>
      </c>
      <c r="T328" t="str" cm="1">
        <f t="array" ref="T328">IFERROR(INDEX(D:D,MATCH(ROW(326:326),I:I,0),1),"")</f>
        <v>571313　改修工事</v>
      </c>
      <c r="V328" t="str" cm="1">
        <f t="array" ref="V328">IFERROR(INDEX(D:D,MATCH(ROW(326:326),J:J,0),1),"")</f>
        <v>571313　改修工事</v>
      </c>
    </row>
    <row r="329" spans="4:22" x14ac:dyDescent="0.4">
      <c r="D329" t="s">
        <v>448</v>
      </c>
      <c r="E329">
        <f>COUNTIF($D$3:D329,"*"&amp;$B$3&amp;"*")</f>
        <v>0</v>
      </c>
      <c r="F329">
        <f>COUNTIF($D$3:D329,"*"&amp;$B$4&amp;"*")</f>
        <v>0</v>
      </c>
      <c r="G329">
        <f>COUNTIF($D$3:D329,"*"&amp;$B$5&amp;"*")</f>
        <v>0</v>
      </c>
      <c r="H329">
        <f>COUNTIF($D$3:D329,"*"&amp;$B$6&amp;"*")</f>
        <v>327</v>
      </c>
      <c r="I329">
        <f>COUNTIF($D$3:D329,"*"&amp;$B$7&amp;"*")</f>
        <v>327</v>
      </c>
      <c r="J329">
        <f>COUNTIF($D$3:D329,"*"&amp;$B$8&amp;"*")</f>
        <v>327</v>
      </c>
      <c r="L329" t="str" cm="1">
        <f t="array" ref="L329">IFERROR(INDEX(D:D,MATCH(ROW(327:327),E:E,0),1),"")</f>
        <v/>
      </c>
      <c r="N329" t="str" cm="1">
        <f t="array" ref="N329">IFERROR(INDEX(D:D,MATCH(ROW(327:327),F:F,0),1),"")</f>
        <v/>
      </c>
      <c r="P329" t="str" cm="1">
        <f t="array" ref="P329">IFERROR(INDEX(D:D,MATCH(ROW(327:327),G:G,0),1),"")</f>
        <v/>
      </c>
      <c r="R329" t="str" cm="1">
        <f t="array" ref="R329">IFERROR(INDEX(D:D,MATCH(ROW(327:327),H:H,0),1),"")</f>
        <v>571316　改修(材)</v>
      </c>
      <c r="T329" t="str" cm="1">
        <f t="array" ref="T329">IFERROR(INDEX(D:D,MATCH(ROW(327:327),I:I,0),1),"")</f>
        <v>571316　改修(材)</v>
      </c>
      <c r="V329" t="str" cm="1">
        <f t="array" ref="V329">IFERROR(INDEX(D:D,MATCH(ROW(327:327),J:J,0),1),"")</f>
        <v>571316　改修(材)</v>
      </c>
    </row>
    <row r="330" spans="4:22" x14ac:dyDescent="0.4">
      <c r="D330" t="s">
        <v>449</v>
      </c>
      <c r="E330">
        <f>COUNTIF($D$3:D330,"*"&amp;$B$3&amp;"*")</f>
        <v>0</v>
      </c>
      <c r="F330">
        <f>COUNTIF($D$3:D330,"*"&amp;$B$4&amp;"*")</f>
        <v>0</v>
      </c>
      <c r="G330">
        <f>COUNTIF($D$3:D330,"*"&amp;$B$5&amp;"*")</f>
        <v>0</v>
      </c>
      <c r="H330">
        <f>COUNTIF($D$3:D330,"*"&amp;$B$6&amp;"*")</f>
        <v>328</v>
      </c>
      <c r="I330">
        <f>COUNTIF($D$3:D330,"*"&amp;$B$7&amp;"*")</f>
        <v>328</v>
      </c>
      <c r="J330">
        <f>COUNTIF($D$3:D330,"*"&amp;$B$8&amp;"*")</f>
        <v>328</v>
      </c>
      <c r="L330" t="str" cm="1">
        <f t="array" ref="L330">IFERROR(INDEX(D:D,MATCH(ROW(328:328),E:E,0),1),"")</f>
        <v/>
      </c>
      <c r="N330" t="str" cm="1">
        <f t="array" ref="N330">IFERROR(INDEX(D:D,MATCH(ROW(328:328),F:F,0),1),"")</f>
        <v/>
      </c>
      <c r="P330" t="str" cm="1">
        <f t="array" ref="P330">IFERROR(INDEX(D:D,MATCH(ROW(328:328),G:G,0),1),"")</f>
        <v/>
      </c>
      <c r="R330" t="str" cm="1">
        <f t="array" ref="R330">IFERROR(INDEX(D:D,MATCH(ROW(328:328),H:H,0),1),"")</f>
        <v>571319　改修/ﾘﾌｫｰﾑ工事</v>
      </c>
      <c r="T330" t="str" cm="1">
        <f t="array" ref="T330">IFERROR(INDEX(D:D,MATCH(ROW(328:328),I:I,0),1),"")</f>
        <v>571319　改修/ﾘﾌｫｰﾑ工事</v>
      </c>
      <c r="V330" t="str" cm="1">
        <f t="array" ref="V330">IFERROR(INDEX(D:D,MATCH(ROW(328:328),J:J,0),1),"")</f>
        <v>571319　改修/ﾘﾌｫｰﾑ工事</v>
      </c>
    </row>
    <row r="331" spans="4:22" x14ac:dyDescent="0.4">
      <c r="D331" t="s">
        <v>450</v>
      </c>
      <c r="E331">
        <f>COUNTIF($D$3:D331,"*"&amp;$B$3&amp;"*")</f>
        <v>0</v>
      </c>
      <c r="F331">
        <f>COUNTIF($D$3:D331,"*"&amp;$B$4&amp;"*")</f>
        <v>0</v>
      </c>
      <c r="G331">
        <f>COUNTIF($D$3:D331,"*"&amp;$B$5&amp;"*")</f>
        <v>0</v>
      </c>
      <c r="H331">
        <f>COUNTIF($D$3:D331,"*"&amp;$B$6&amp;"*")</f>
        <v>329</v>
      </c>
      <c r="I331">
        <f>COUNTIF($D$3:D331,"*"&amp;$B$7&amp;"*")</f>
        <v>329</v>
      </c>
      <c r="J331">
        <f>COUNTIF($D$3:D331,"*"&amp;$B$8&amp;"*")</f>
        <v>329</v>
      </c>
      <c r="L331" t="str" cm="1">
        <f t="array" ref="L331">IFERROR(INDEX(D:D,MATCH(ROW(329:329),E:E,0),1),"")</f>
        <v/>
      </c>
      <c r="N331" t="str" cm="1">
        <f t="array" ref="N331">IFERROR(INDEX(D:D,MATCH(ROW(329:329),F:F,0),1),"")</f>
        <v/>
      </c>
      <c r="P331" t="str" cm="1">
        <f t="array" ref="P331">IFERROR(INDEX(D:D,MATCH(ROW(329:329),G:G,0),1),"")</f>
        <v/>
      </c>
      <c r="R331" t="str" cm="1">
        <f t="array" ref="R331">IFERROR(INDEX(D:D,MATCH(ROW(329:329),H:H,0),1),"")</f>
        <v>571322　改修/ﾘﾌｫｰﾑ(材)</v>
      </c>
      <c r="T331" t="str" cm="1">
        <f t="array" ref="T331">IFERROR(INDEX(D:D,MATCH(ROW(329:329),I:I,0),1),"")</f>
        <v>571322　改修/ﾘﾌｫｰﾑ(材)</v>
      </c>
      <c r="V331" t="str" cm="1">
        <f t="array" ref="V331">IFERROR(INDEX(D:D,MATCH(ROW(329:329),J:J,0),1),"")</f>
        <v>571322　改修/ﾘﾌｫｰﾑ(材)</v>
      </c>
    </row>
    <row r="332" spans="4:22" x14ac:dyDescent="0.4">
      <c r="D332" t="s">
        <v>451</v>
      </c>
      <c r="E332">
        <f>COUNTIF($D$3:D332,"*"&amp;$B$3&amp;"*")</f>
        <v>0</v>
      </c>
      <c r="F332">
        <f>COUNTIF($D$3:D332,"*"&amp;$B$4&amp;"*")</f>
        <v>0</v>
      </c>
      <c r="G332">
        <f>COUNTIF($D$3:D332,"*"&amp;$B$5&amp;"*")</f>
        <v>0</v>
      </c>
      <c r="H332">
        <f>COUNTIF($D$3:D332,"*"&amp;$B$6&amp;"*")</f>
        <v>330</v>
      </c>
      <c r="I332">
        <f>COUNTIF($D$3:D332,"*"&amp;$B$7&amp;"*")</f>
        <v>330</v>
      </c>
      <c r="J332">
        <f>COUNTIF($D$3:D332,"*"&amp;$B$8&amp;"*")</f>
        <v>330</v>
      </c>
      <c r="L332" t="str" cm="1">
        <f t="array" ref="L332">IFERROR(INDEX(D:D,MATCH(ROW(330:330),E:E,0),1),"")</f>
        <v/>
      </c>
      <c r="N332" t="str" cm="1">
        <f t="array" ref="N332">IFERROR(INDEX(D:D,MATCH(ROW(330:330),F:F,0),1),"")</f>
        <v/>
      </c>
      <c r="P332" t="str" cm="1">
        <f t="array" ref="P332">IFERROR(INDEX(D:D,MATCH(ROW(330:330),G:G,0),1),"")</f>
        <v/>
      </c>
      <c r="R332" t="str" cm="1">
        <f t="array" ref="R332">IFERROR(INDEX(D:D,MATCH(ROW(330:330),H:H,0),1),"")</f>
        <v>571395　改修/その他工事</v>
      </c>
      <c r="T332" t="str" cm="1">
        <f t="array" ref="T332">IFERROR(INDEX(D:D,MATCH(ROW(330:330),I:I,0),1),"")</f>
        <v>571395　改修/その他工事</v>
      </c>
      <c r="V332" t="str" cm="1">
        <f t="array" ref="V332">IFERROR(INDEX(D:D,MATCH(ROW(330:330),J:J,0),1),"")</f>
        <v>571395　改修/その他工事</v>
      </c>
    </row>
    <row r="333" spans="4:22" x14ac:dyDescent="0.4">
      <c r="D333" t="s">
        <v>452</v>
      </c>
      <c r="E333">
        <f>COUNTIF($D$3:D333,"*"&amp;$B$3&amp;"*")</f>
        <v>0</v>
      </c>
      <c r="F333">
        <f>COUNTIF($D$3:D333,"*"&amp;$B$4&amp;"*")</f>
        <v>0</v>
      </c>
      <c r="G333">
        <f>COUNTIF($D$3:D333,"*"&amp;$B$5&amp;"*")</f>
        <v>0</v>
      </c>
      <c r="H333">
        <f>COUNTIF($D$3:D333,"*"&amp;$B$6&amp;"*")</f>
        <v>331</v>
      </c>
      <c r="I333">
        <f>COUNTIF($D$3:D333,"*"&amp;$B$7&amp;"*")</f>
        <v>331</v>
      </c>
      <c r="J333">
        <f>COUNTIF($D$3:D333,"*"&amp;$B$8&amp;"*")</f>
        <v>331</v>
      </c>
      <c r="L333" t="str" cm="1">
        <f t="array" ref="L333">IFERROR(INDEX(D:D,MATCH(ROW(331:331),E:E,0),1),"")</f>
        <v/>
      </c>
      <c r="N333" t="str" cm="1">
        <f t="array" ref="N333">IFERROR(INDEX(D:D,MATCH(ROW(331:331),F:F,0),1),"")</f>
        <v/>
      </c>
      <c r="P333" t="str" cm="1">
        <f t="array" ref="P333">IFERROR(INDEX(D:D,MATCH(ROW(331:331),G:G,0),1),"")</f>
        <v/>
      </c>
      <c r="R333" t="str" cm="1">
        <f t="array" ref="R333">IFERROR(INDEX(D:D,MATCH(ROW(331:331),H:H,0),1),"")</f>
        <v>571397　改修/その他(材)</v>
      </c>
      <c r="T333" t="str" cm="1">
        <f t="array" ref="T333">IFERROR(INDEX(D:D,MATCH(ROW(331:331),I:I,0),1),"")</f>
        <v>571397　改修/その他(材)</v>
      </c>
      <c r="V333" t="str" cm="1">
        <f t="array" ref="V333">IFERROR(INDEX(D:D,MATCH(ROW(331:331),J:J,0),1),"")</f>
        <v>571397　改修/その他(材)</v>
      </c>
    </row>
    <row r="334" spans="4:22" x14ac:dyDescent="0.4">
      <c r="D334" t="s">
        <v>453</v>
      </c>
      <c r="E334">
        <f>COUNTIF($D$3:D334,"*"&amp;$B$3&amp;"*")</f>
        <v>0</v>
      </c>
      <c r="F334">
        <f>COUNTIF($D$3:D334,"*"&amp;$B$4&amp;"*")</f>
        <v>0</v>
      </c>
      <c r="G334">
        <f>COUNTIF($D$3:D334,"*"&amp;$B$5&amp;"*")</f>
        <v>0</v>
      </c>
      <c r="H334">
        <f>COUNTIF($D$3:D334,"*"&amp;$B$6&amp;"*")</f>
        <v>332</v>
      </c>
      <c r="I334">
        <f>COUNTIF($D$3:D334,"*"&amp;$B$7&amp;"*")</f>
        <v>332</v>
      </c>
      <c r="J334">
        <f>COUNTIF($D$3:D334,"*"&amp;$B$8&amp;"*")</f>
        <v>332</v>
      </c>
      <c r="L334" t="str" cm="1">
        <f t="array" ref="L334">IFERROR(INDEX(D:D,MATCH(ROW(332:332),E:E,0),1),"")</f>
        <v/>
      </c>
      <c r="N334" t="str" cm="1">
        <f t="array" ref="N334">IFERROR(INDEX(D:D,MATCH(ROW(332:332),F:F,0),1),"")</f>
        <v/>
      </c>
      <c r="P334" t="str" cm="1">
        <f t="array" ref="P334">IFERROR(INDEX(D:D,MATCH(ROW(332:332),G:G,0),1),"")</f>
        <v/>
      </c>
      <c r="R334" t="str" cm="1">
        <f t="array" ref="R334">IFERROR(INDEX(D:D,MATCH(ROW(332:332),H:H,0),1),"")</f>
        <v>601313　追加工事</v>
      </c>
      <c r="T334" t="str" cm="1">
        <f t="array" ref="T334">IFERROR(INDEX(D:D,MATCH(ROW(332:332),I:I,0),1),"")</f>
        <v>601313　追加工事</v>
      </c>
      <c r="V334" t="str" cm="1">
        <f t="array" ref="V334">IFERROR(INDEX(D:D,MATCH(ROW(332:332),J:J,0),1),"")</f>
        <v>601313　追加工事</v>
      </c>
    </row>
    <row r="335" spans="4:22" x14ac:dyDescent="0.4">
      <c r="D335" t="s">
        <v>454</v>
      </c>
      <c r="E335">
        <f>COUNTIF($D$3:D335,"*"&amp;$B$3&amp;"*")</f>
        <v>0</v>
      </c>
      <c r="F335">
        <f>COUNTIF($D$3:D335,"*"&amp;$B$4&amp;"*")</f>
        <v>0</v>
      </c>
      <c r="G335">
        <f>COUNTIF($D$3:D335,"*"&amp;$B$5&amp;"*")</f>
        <v>0</v>
      </c>
      <c r="H335">
        <f>COUNTIF($D$3:D335,"*"&amp;$B$6&amp;"*")</f>
        <v>333</v>
      </c>
      <c r="I335">
        <f>COUNTIF($D$3:D335,"*"&amp;$B$7&amp;"*")</f>
        <v>333</v>
      </c>
      <c r="J335">
        <f>COUNTIF($D$3:D335,"*"&amp;$B$8&amp;"*")</f>
        <v>333</v>
      </c>
      <c r="L335" t="str" cm="1">
        <f t="array" ref="L335">IFERROR(INDEX(D:D,MATCH(ROW(333:333),E:E,0),1),"")</f>
        <v/>
      </c>
      <c r="N335" t="str" cm="1">
        <f t="array" ref="N335">IFERROR(INDEX(D:D,MATCH(ROW(333:333),F:F,0),1),"")</f>
        <v/>
      </c>
      <c r="P335" t="str" cm="1">
        <f t="array" ref="P335">IFERROR(INDEX(D:D,MATCH(ROW(333:333),G:G,0),1),"")</f>
        <v/>
      </c>
      <c r="R335" t="str" cm="1">
        <f t="array" ref="R335">IFERROR(INDEX(D:D,MATCH(ROW(333:333),H:H,0),1),"")</f>
        <v>601316　追加(材)</v>
      </c>
      <c r="T335" t="str" cm="1">
        <f t="array" ref="T335">IFERROR(INDEX(D:D,MATCH(ROW(333:333),I:I,0),1),"")</f>
        <v>601316　追加(材)</v>
      </c>
      <c r="V335" t="str" cm="1">
        <f t="array" ref="V335">IFERROR(INDEX(D:D,MATCH(ROW(333:333),J:J,0),1),"")</f>
        <v>601316　追加(材)</v>
      </c>
    </row>
    <row r="336" spans="4:22" x14ac:dyDescent="0.4">
      <c r="D336" t="s">
        <v>455</v>
      </c>
      <c r="E336">
        <f>COUNTIF($D$3:D336,"*"&amp;$B$3&amp;"*")</f>
        <v>0</v>
      </c>
      <c r="F336">
        <f>COUNTIF($D$3:D336,"*"&amp;$B$4&amp;"*")</f>
        <v>0</v>
      </c>
      <c r="G336">
        <f>COUNTIF($D$3:D336,"*"&amp;$B$5&amp;"*")</f>
        <v>0</v>
      </c>
      <c r="H336">
        <f>COUNTIF($D$3:D336,"*"&amp;$B$6&amp;"*")</f>
        <v>334</v>
      </c>
      <c r="I336">
        <f>COUNTIF($D$3:D336,"*"&amp;$B$7&amp;"*")</f>
        <v>334</v>
      </c>
      <c r="J336">
        <f>COUNTIF($D$3:D336,"*"&amp;$B$8&amp;"*")</f>
        <v>334</v>
      </c>
      <c r="L336" t="str" cm="1">
        <f t="array" ref="L336">IFERROR(INDEX(D:D,MATCH(ROW(334:334),E:E,0),1),"")</f>
        <v/>
      </c>
      <c r="N336" t="str" cm="1">
        <f t="array" ref="N336">IFERROR(INDEX(D:D,MATCH(ROW(334:334),F:F,0),1),"")</f>
        <v/>
      </c>
      <c r="P336" t="str" cm="1">
        <f t="array" ref="P336">IFERROR(INDEX(D:D,MATCH(ROW(334:334),G:G,0),1),"")</f>
        <v/>
      </c>
      <c r="R336" t="str" cm="1">
        <f t="array" ref="R336">IFERROR(INDEX(D:D,MATCH(ROW(334:334),H:H,0),1),"")</f>
        <v>601395　追加/その他工事</v>
      </c>
      <c r="T336" t="str" cm="1">
        <f t="array" ref="T336">IFERROR(INDEX(D:D,MATCH(ROW(334:334),I:I,0),1),"")</f>
        <v>601395　追加/その他工事</v>
      </c>
      <c r="V336" t="str" cm="1">
        <f t="array" ref="V336">IFERROR(INDEX(D:D,MATCH(ROW(334:334),J:J,0),1),"")</f>
        <v>601395　追加/その他工事</v>
      </c>
    </row>
    <row r="337" spans="4:22" x14ac:dyDescent="0.4">
      <c r="D337" t="s">
        <v>456</v>
      </c>
      <c r="E337">
        <f>COUNTIF($D$3:D337,"*"&amp;$B$3&amp;"*")</f>
        <v>0</v>
      </c>
      <c r="F337">
        <f>COUNTIF($D$3:D337,"*"&amp;$B$4&amp;"*")</f>
        <v>0</v>
      </c>
      <c r="G337">
        <f>COUNTIF($D$3:D337,"*"&amp;$B$5&amp;"*")</f>
        <v>0</v>
      </c>
      <c r="H337">
        <f>COUNTIF($D$3:D337,"*"&amp;$B$6&amp;"*")</f>
        <v>335</v>
      </c>
      <c r="I337">
        <f>COUNTIF($D$3:D337,"*"&amp;$B$7&amp;"*")</f>
        <v>335</v>
      </c>
      <c r="J337">
        <f>COUNTIF($D$3:D337,"*"&amp;$B$8&amp;"*")</f>
        <v>335</v>
      </c>
      <c r="L337" t="str" cm="1">
        <f t="array" ref="L337">IFERROR(INDEX(D:D,MATCH(ROW(335:335),E:E,0),1),"")</f>
        <v/>
      </c>
      <c r="N337" t="str" cm="1">
        <f t="array" ref="N337">IFERROR(INDEX(D:D,MATCH(ROW(335:335),F:F,0),1),"")</f>
        <v/>
      </c>
      <c r="P337" t="str" cm="1">
        <f t="array" ref="P337">IFERROR(INDEX(D:D,MATCH(ROW(335:335),G:G,0),1),"")</f>
        <v/>
      </c>
      <c r="R337" t="str" cm="1">
        <f t="array" ref="R337">IFERROR(INDEX(D:D,MATCH(ROW(335:335),H:H,0),1),"")</f>
        <v>601397　追加/その他(材)</v>
      </c>
      <c r="T337" t="str" cm="1">
        <f t="array" ref="T337">IFERROR(INDEX(D:D,MATCH(ROW(335:335),I:I,0),1),"")</f>
        <v>601397　追加/その他(材)</v>
      </c>
      <c r="V337" t="str" cm="1">
        <f t="array" ref="V337">IFERROR(INDEX(D:D,MATCH(ROW(335:335),J:J,0),1),"")</f>
        <v>601397　追加/その他(材)</v>
      </c>
    </row>
    <row r="338" spans="4:22" x14ac:dyDescent="0.4">
      <c r="D338" t="s">
        <v>457</v>
      </c>
      <c r="E338">
        <f>COUNTIF($D$3:D338,"*"&amp;$B$3&amp;"*")</f>
        <v>0</v>
      </c>
      <c r="F338">
        <f>COUNTIF($D$3:D338,"*"&amp;$B$4&amp;"*")</f>
        <v>0</v>
      </c>
      <c r="G338">
        <f>COUNTIF($D$3:D338,"*"&amp;$B$5&amp;"*")</f>
        <v>0</v>
      </c>
      <c r="H338">
        <f>COUNTIF($D$3:D338,"*"&amp;$B$6&amp;"*")</f>
        <v>336</v>
      </c>
      <c r="I338">
        <f>COUNTIF($D$3:D338,"*"&amp;$B$7&amp;"*")</f>
        <v>336</v>
      </c>
      <c r="J338">
        <f>COUNTIF($D$3:D338,"*"&amp;$B$8&amp;"*")</f>
        <v>336</v>
      </c>
      <c r="L338" t="str" cm="1">
        <f t="array" ref="L338">IFERROR(INDEX(D:D,MATCH(ROW(336:336),E:E,0),1),"")</f>
        <v/>
      </c>
      <c r="N338" t="str" cm="1">
        <f t="array" ref="N338">IFERROR(INDEX(D:D,MATCH(ROW(336:336),F:F,0),1),"")</f>
        <v/>
      </c>
      <c r="P338" t="str" cm="1">
        <f t="array" ref="P338">IFERROR(INDEX(D:D,MATCH(ROW(336:336),G:G,0),1),"")</f>
        <v/>
      </c>
      <c r="R338" t="str" cm="1">
        <f t="array" ref="R338">IFERROR(INDEX(D:D,MATCH(ROW(336:336),H:H,0),1),"")</f>
        <v>831313　人件費/所長</v>
      </c>
      <c r="T338" t="str" cm="1">
        <f t="array" ref="T338">IFERROR(INDEX(D:D,MATCH(ROW(336:336),I:I,0),1),"")</f>
        <v>831313　人件費/所長</v>
      </c>
      <c r="V338" t="str" cm="1">
        <f t="array" ref="V338">IFERROR(INDEX(D:D,MATCH(ROW(336:336),J:J,0),1),"")</f>
        <v>831313　人件費/所長</v>
      </c>
    </row>
    <row r="339" spans="4:22" x14ac:dyDescent="0.4">
      <c r="D339" t="s">
        <v>458</v>
      </c>
      <c r="E339">
        <f>COUNTIF($D$3:D339,"*"&amp;$B$3&amp;"*")</f>
        <v>0</v>
      </c>
      <c r="F339">
        <f>COUNTIF($D$3:D339,"*"&amp;$B$4&amp;"*")</f>
        <v>0</v>
      </c>
      <c r="G339">
        <f>COUNTIF($D$3:D339,"*"&amp;$B$5&amp;"*")</f>
        <v>0</v>
      </c>
      <c r="H339">
        <f>COUNTIF($D$3:D339,"*"&amp;$B$6&amp;"*")</f>
        <v>337</v>
      </c>
      <c r="I339">
        <f>COUNTIF($D$3:D339,"*"&amp;$B$7&amp;"*")</f>
        <v>337</v>
      </c>
      <c r="J339">
        <f>COUNTIF($D$3:D339,"*"&amp;$B$8&amp;"*")</f>
        <v>337</v>
      </c>
      <c r="L339" t="str" cm="1">
        <f t="array" ref="L339">IFERROR(INDEX(D:D,MATCH(ROW(337:337),E:E,0),1),"")</f>
        <v/>
      </c>
      <c r="N339" t="str" cm="1">
        <f t="array" ref="N339">IFERROR(INDEX(D:D,MATCH(ROW(337:337),F:F,0),1),"")</f>
        <v/>
      </c>
      <c r="P339" t="str" cm="1">
        <f t="array" ref="P339">IFERROR(INDEX(D:D,MATCH(ROW(337:337),G:G,0),1),"")</f>
        <v/>
      </c>
      <c r="R339" t="str" cm="1">
        <f t="array" ref="R339">IFERROR(INDEX(D:D,MATCH(ROW(337:337),H:H,0),1),"")</f>
        <v>831316　人件費/係員</v>
      </c>
      <c r="T339" t="str" cm="1">
        <f t="array" ref="T339">IFERROR(INDEX(D:D,MATCH(ROW(337:337),I:I,0),1),"")</f>
        <v>831316　人件費/係員</v>
      </c>
      <c r="V339" t="str" cm="1">
        <f t="array" ref="V339">IFERROR(INDEX(D:D,MATCH(ROW(337:337),J:J,0),1),"")</f>
        <v>831316　人件費/係員</v>
      </c>
    </row>
    <row r="340" spans="4:22" x14ac:dyDescent="0.4">
      <c r="D340" t="s">
        <v>459</v>
      </c>
      <c r="E340">
        <f>COUNTIF($D$3:D340,"*"&amp;$B$3&amp;"*")</f>
        <v>0</v>
      </c>
      <c r="F340">
        <f>COUNTIF($D$3:D340,"*"&amp;$B$4&amp;"*")</f>
        <v>0</v>
      </c>
      <c r="G340">
        <f>COUNTIF($D$3:D340,"*"&amp;$B$5&amp;"*")</f>
        <v>0</v>
      </c>
      <c r="H340">
        <f>COUNTIF($D$3:D340,"*"&amp;$B$6&amp;"*")</f>
        <v>338</v>
      </c>
      <c r="I340">
        <f>COUNTIF($D$3:D340,"*"&amp;$B$7&amp;"*")</f>
        <v>338</v>
      </c>
      <c r="J340">
        <f>COUNTIF($D$3:D340,"*"&amp;$B$8&amp;"*")</f>
        <v>338</v>
      </c>
      <c r="L340" t="str" cm="1">
        <f t="array" ref="L340">IFERROR(INDEX(D:D,MATCH(ROW(338:338),E:E,0),1),"")</f>
        <v/>
      </c>
      <c r="N340" t="str" cm="1">
        <f t="array" ref="N340">IFERROR(INDEX(D:D,MATCH(ROW(338:338),F:F,0),1),"")</f>
        <v/>
      </c>
      <c r="P340" t="str" cm="1">
        <f t="array" ref="P340">IFERROR(INDEX(D:D,MATCH(ROW(338:338),G:G,0),1),"")</f>
        <v/>
      </c>
      <c r="R340" t="str" cm="1">
        <f t="array" ref="R340">IFERROR(INDEX(D:D,MATCH(ROW(338:338),H:H,0),1),"")</f>
        <v>831319　人件費/設備</v>
      </c>
      <c r="T340" t="str" cm="1">
        <f t="array" ref="T340">IFERROR(INDEX(D:D,MATCH(ROW(338:338),I:I,0),1),"")</f>
        <v>831319　人件費/設備</v>
      </c>
      <c r="V340" t="str" cm="1">
        <f t="array" ref="V340">IFERROR(INDEX(D:D,MATCH(ROW(338:338),J:J,0),1),"")</f>
        <v>831319　人件費/設備</v>
      </c>
    </row>
    <row r="341" spans="4:22" x14ac:dyDescent="0.4">
      <c r="D341" t="s">
        <v>460</v>
      </c>
      <c r="E341">
        <f>COUNTIF($D$3:D341,"*"&amp;$B$3&amp;"*")</f>
        <v>0</v>
      </c>
      <c r="F341">
        <f>COUNTIF($D$3:D341,"*"&amp;$B$4&amp;"*")</f>
        <v>0</v>
      </c>
      <c r="G341">
        <f>COUNTIF($D$3:D341,"*"&amp;$B$5&amp;"*")</f>
        <v>0</v>
      </c>
      <c r="H341">
        <f>COUNTIF($D$3:D341,"*"&amp;$B$6&amp;"*")</f>
        <v>339</v>
      </c>
      <c r="I341">
        <f>COUNTIF($D$3:D341,"*"&amp;$B$7&amp;"*")</f>
        <v>339</v>
      </c>
      <c r="J341">
        <f>COUNTIF($D$3:D341,"*"&amp;$B$8&amp;"*")</f>
        <v>339</v>
      </c>
      <c r="L341" t="str" cm="1">
        <f t="array" ref="L341">IFERROR(INDEX(D:D,MATCH(ROW(339:339),E:E,0),1),"")</f>
        <v/>
      </c>
      <c r="N341" t="str" cm="1">
        <f t="array" ref="N341">IFERROR(INDEX(D:D,MATCH(ROW(339:339),F:F,0),1),"")</f>
        <v/>
      </c>
      <c r="P341" t="str" cm="1">
        <f t="array" ref="P341">IFERROR(INDEX(D:D,MATCH(ROW(339:339),G:G,0),1),"")</f>
        <v/>
      </c>
      <c r="R341" t="str" cm="1">
        <f t="array" ref="R341">IFERROR(INDEX(D:D,MATCH(ROW(339:339),H:H,0),1),"")</f>
        <v>831322　人件費/一般</v>
      </c>
      <c r="T341" t="str" cm="1">
        <f t="array" ref="T341">IFERROR(INDEX(D:D,MATCH(ROW(339:339),I:I,0),1),"")</f>
        <v>831322　人件費/一般</v>
      </c>
      <c r="V341" t="str" cm="1">
        <f t="array" ref="V341">IFERROR(INDEX(D:D,MATCH(ROW(339:339),J:J,0),1),"")</f>
        <v>831322　人件費/一般</v>
      </c>
    </row>
    <row r="342" spans="4:22" x14ac:dyDescent="0.4">
      <c r="D342" t="s">
        <v>461</v>
      </c>
      <c r="E342">
        <f>COUNTIF($D$3:D342,"*"&amp;$B$3&amp;"*")</f>
        <v>0</v>
      </c>
      <c r="F342">
        <f>COUNTIF($D$3:D342,"*"&amp;$B$4&amp;"*")</f>
        <v>0</v>
      </c>
      <c r="G342">
        <f>COUNTIF($D$3:D342,"*"&amp;$B$5&amp;"*")</f>
        <v>0</v>
      </c>
      <c r="H342">
        <f>COUNTIF($D$3:D342,"*"&amp;$B$6&amp;"*")</f>
        <v>340</v>
      </c>
      <c r="I342">
        <f>COUNTIF($D$3:D342,"*"&amp;$B$7&amp;"*")</f>
        <v>340</v>
      </c>
      <c r="J342">
        <f>COUNTIF($D$3:D342,"*"&amp;$B$8&amp;"*")</f>
        <v>340</v>
      </c>
      <c r="L342" t="str" cm="1">
        <f t="array" ref="L342">IFERROR(INDEX(D:D,MATCH(ROW(340:340),E:E,0),1),"")</f>
        <v/>
      </c>
      <c r="N342" t="str" cm="1">
        <f t="array" ref="N342">IFERROR(INDEX(D:D,MATCH(ROW(340:340),F:F,0),1),"")</f>
        <v/>
      </c>
      <c r="P342" t="str" cm="1">
        <f t="array" ref="P342">IFERROR(INDEX(D:D,MATCH(ROW(340:340),G:G,0),1),"")</f>
        <v/>
      </c>
      <c r="R342" t="str" cm="1">
        <f t="array" ref="R342">IFERROR(INDEX(D:D,MATCH(ROW(340:340),H:H,0),1),"")</f>
        <v>831325　人件費/派遣</v>
      </c>
      <c r="T342" t="str" cm="1">
        <f t="array" ref="T342">IFERROR(INDEX(D:D,MATCH(ROW(340:340),I:I,0),1),"")</f>
        <v>831325　人件費/派遣</v>
      </c>
      <c r="V342" t="str" cm="1">
        <f t="array" ref="V342">IFERROR(INDEX(D:D,MATCH(ROW(340:340),J:J,0),1),"")</f>
        <v>831325　人件費/派遣</v>
      </c>
    </row>
    <row r="343" spans="4:22" x14ac:dyDescent="0.4">
      <c r="D343" t="s">
        <v>462</v>
      </c>
      <c r="E343">
        <f>COUNTIF($D$3:D343,"*"&amp;$B$3&amp;"*")</f>
        <v>0</v>
      </c>
      <c r="F343">
        <f>COUNTIF($D$3:D343,"*"&amp;$B$4&amp;"*")</f>
        <v>0</v>
      </c>
      <c r="G343">
        <f>COUNTIF($D$3:D343,"*"&amp;$B$5&amp;"*")</f>
        <v>0</v>
      </c>
      <c r="H343">
        <f>COUNTIF($D$3:D343,"*"&amp;$B$6&amp;"*")</f>
        <v>341</v>
      </c>
      <c r="I343">
        <f>COUNTIF($D$3:D343,"*"&amp;$B$7&amp;"*")</f>
        <v>341</v>
      </c>
      <c r="J343">
        <f>COUNTIF($D$3:D343,"*"&amp;$B$8&amp;"*")</f>
        <v>341</v>
      </c>
      <c r="L343" t="str" cm="1">
        <f t="array" ref="L343">IFERROR(INDEX(D:D,MATCH(ROW(341:341),E:E,0),1),"")</f>
        <v/>
      </c>
      <c r="N343" t="str" cm="1">
        <f t="array" ref="N343">IFERROR(INDEX(D:D,MATCH(ROW(341:341),F:F,0),1),"")</f>
        <v/>
      </c>
      <c r="P343" t="str" cm="1">
        <f t="array" ref="P343">IFERROR(INDEX(D:D,MATCH(ROW(341:341),G:G,0),1),"")</f>
        <v/>
      </c>
      <c r="R343" t="str" cm="1">
        <f t="array" ref="R343">IFERROR(INDEX(D:D,MATCH(ROW(341:341),H:H,0),1),"")</f>
        <v>831328　人件費/事務</v>
      </c>
      <c r="T343" t="str" cm="1">
        <f t="array" ref="T343">IFERROR(INDEX(D:D,MATCH(ROW(341:341),I:I,0),1),"")</f>
        <v>831328　人件費/事務</v>
      </c>
      <c r="V343" t="str" cm="1">
        <f t="array" ref="V343">IFERROR(INDEX(D:D,MATCH(ROW(341:341),J:J,0),1),"")</f>
        <v>831328　人件費/事務</v>
      </c>
    </row>
    <row r="344" spans="4:22" x14ac:dyDescent="0.4">
      <c r="D344" t="s">
        <v>463</v>
      </c>
      <c r="E344">
        <f>COUNTIF($D$3:D344,"*"&amp;$B$3&amp;"*")</f>
        <v>0</v>
      </c>
      <c r="F344">
        <f>COUNTIF($D$3:D344,"*"&amp;$B$4&amp;"*")</f>
        <v>0</v>
      </c>
      <c r="G344">
        <f>COUNTIF($D$3:D344,"*"&amp;$B$5&amp;"*")</f>
        <v>0</v>
      </c>
      <c r="H344">
        <f>COUNTIF($D$3:D344,"*"&amp;$B$6&amp;"*")</f>
        <v>342</v>
      </c>
      <c r="I344">
        <f>COUNTIF($D$3:D344,"*"&amp;$B$7&amp;"*")</f>
        <v>342</v>
      </c>
      <c r="J344">
        <f>COUNTIF($D$3:D344,"*"&amp;$B$8&amp;"*")</f>
        <v>342</v>
      </c>
      <c r="L344" t="str" cm="1">
        <f t="array" ref="L344">IFERROR(INDEX(D:D,MATCH(ROW(342:342),E:E,0),1),"")</f>
        <v/>
      </c>
      <c r="N344" t="str" cm="1">
        <f t="array" ref="N344">IFERROR(INDEX(D:D,MATCH(ROW(342:342),F:F,0),1),"")</f>
        <v/>
      </c>
      <c r="P344" t="str" cm="1">
        <f t="array" ref="P344">IFERROR(INDEX(D:D,MATCH(ROW(342:342),G:G,0),1),"")</f>
        <v/>
      </c>
      <c r="R344" t="str" cm="1">
        <f t="array" ref="R344">IFERROR(INDEX(D:D,MATCH(ROW(342:342),H:H,0),1),"")</f>
        <v>831395　人件費/その他</v>
      </c>
      <c r="T344" t="str" cm="1">
        <f t="array" ref="T344">IFERROR(INDEX(D:D,MATCH(ROW(342:342),I:I,0),1),"")</f>
        <v>831395　人件費/その他</v>
      </c>
      <c r="V344" t="str" cm="1">
        <f t="array" ref="V344">IFERROR(INDEX(D:D,MATCH(ROW(342:342),J:J,0),1),"")</f>
        <v>831395　人件費/その他</v>
      </c>
    </row>
    <row r="345" spans="4:22" x14ac:dyDescent="0.4">
      <c r="D345" t="s">
        <v>464</v>
      </c>
      <c r="E345">
        <f>COUNTIF($D$3:D345,"*"&amp;$B$3&amp;"*")</f>
        <v>0</v>
      </c>
      <c r="F345">
        <f>COUNTIF($D$3:D345,"*"&amp;$B$4&amp;"*")</f>
        <v>0</v>
      </c>
      <c r="G345">
        <f>COUNTIF($D$3:D345,"*"&amp;$B$5&amp;"*")</f>
        <v>0</v>
      </c>
      <c r="H345">
        <f>COUNTIF($D$3:D345,"*"&amp;$B$6&amp;"*")</f>
        <v>343</v>
      </c>
      <c r="I345">
        <f>COUNTIF($D$3:D345,"*"&amp;$B$7&amp;"*")</f>
        <v>343</v>
      </c>
      <c r="J345">
        <f>COUNTIF($D$3:D345,"*"&amp;$B$8&amp;"*")</f>
        <v>343</v>
      </c>
      <c r="L345" t="str" cm="1">
        <f t="array" ref="L345">IFERROR(INDEX(D:D,MATCH(ROW(343:343),E:E,0),1),"")</f>
        <v/>
      </c>
      <c r="N345" t="str" cm="1">
        <f t="array" ref="N345">IFERROR(INDEX(D:D,MATCH(ROW(343:343),F:F,0),1),"")</f>
        <v/>
      </c>
      <c r="P345" t="str" cm="1">
        <f t="array" ref="P345">IFERROR(INDEX(D:D,MATCH(ROW(343:343),G:G,0),1),"")</f>
        <v/>
      </c>
      <c r="R345" t="str" cm="1">
        <f t="array" ref="R345">IFERROR(INDEX(D:D,MATCH(ROW(343:343),H:H,0),1),"")</f>
        <v>831613　労災保険料</v>
      </c>
      <c r="T345" t="str" cm="1">
        <f t="array" ref="T345">IFERROR(INDEX(D:D,MATCH(ROW(343:343),I:I,0),1),"")</f>
        <v>831613　労災保険料</v>
      </c>
      <c r="V345" t="str" cm="1">
        <f t="array" ref="V345">IFERROR(INDEX(D:D,MATCH(ROW(343:343),J:J,0),1),"")</f>
        <v>831613　労災保険料</v>
      </c>
    </row>
    <row r="346" spans="4:22" x14ac:dyDescent="0.4">
      <c r="D346" t="s">
        <v>465</v>
      </c>
      <c r="E346">
        <f>COUNTIF($D$3:D346,"*"&amp;$B$3&amp;"*")</f>
        <v>0</v>
      </c>
      <c r="F346">
        <f>COUNTIF($D$3:D346,"*"&amp;$B$4&amp;"*")</f>
        <v>0</v>
      </c>
      <c r="G346">
        <f>COUNTIF($D$3:D346,"*"&amp;$B$5&amp;"*")</f>
        <v>0</v>
      </c>
      <c r="H346">
        <f>COUNTIF($D$3:D346,"*"&amp;$B$6&amp;"*")</f>
        <v>344</v>
      </c>
      <c r="I346">
        <f>COUNTIF($D$3:D346,"*"&amp;$B$7&amp;"*")</f>
        <v>344</v>
      </c>
      <c r="J346">
        <f>COUNTIF($D$3:D346,"*"&amp;$B$8&amp;"*")</f>
        <v>344</v>
      </c>
      <c r="L346" t="str" cm="1">
        <f t="array" ref="L346">IFERROR(INDEX(D:D,MATCH(ROW(344:344),E:E,0),1),"")</f>
        <v/>
      </c>
      <c r="N346" t="str" cm="1">
        <f t="array" ref="N346">IFERROR(INDEX(D:D,MATCH(ROW(344:344),F:F,0),1),"")</f>
        <v/>
      </c>
      <c r="P346" t="str" cm="1">
        <f t="array" ref="P346">IFERROR(INDEX(D:D,MATCH(ROW(344:344),G:G,0),1),"")</f>
        <v/>
      </c>
      <c r="R346" t="str" cm="1">
        <f t="array" ref="R346">IFERROR(INDEX(D:D,MATCH(ROW(344:344),H:H,0),1),"")</f>
        <v>831616　建設工事保険料</v>
      </c>
      <c r="T346" t="str" cm="1">
        <f t="array" ref="T346">IFERROR(INDEX(D:D,MATCH(ROW(344:344),I:I,0),1),"")</f>
        <v>831616　建設工事保険料</v>
      </c>
      <c r="V346" t="str" cm="1">
        <f t="array" ref="V346">IFERROR(INDEX(D:D,MATCH(ROW(344:344),J:J,0),1),"")</f>
        <v>831616　建設工事保険料</v>
      </c>
    </row>
    <row r="347" spans="4:22" x14ac:dyDescent="0.4">
      <c r="D347" t="s">
        <v>466</v>
      </c>
      <c r="E347">
        <f>COUNTIF($D$3:D347,"*"&amp;$B$3&amp;"*")</f>
        <v>0</v>
      </c>
      <c r="F347">
        <f>COUNTIF($D$3:D347,"*"&amp;$B$4&amp;"*")</f>
        <v>0</v>
      </c>
      <c r="G347">
        <f>COUNTIF($D$3:D347,"*"&amp;$B$5&amp;"*")</f>
        <v>0</v>
      </c>
      <c r="H347">
        <f>COUNTIF($D$3:D347,"*"&amp;$B$6&amp;"*")</f>
        <v>345</v>
      </c>
      <c r="I347">
        <f>COUNTIF($D$3:D347,"*"&amp;$B$7&amp;"*")</f>
        <v>345</v>
      </c>
      <c r="J347">
        <f>COUNTIF($D$3:D347,"*"&amp;$B$8&amp;"*")</f>
        <v>345</v>
      </c>
      <c r="L347" t="str" cm="1">
        <f t="array" ref="L347">IFERROR(INDEX(D:D,MATCH(ROW(345:345),E:E,0),1),"")</f>
        <v/>
      </c>
      <c r="N347" t="str" cm="1">
        <f t="array" ref="N347">IFERROR(INDEX(D:D,MATCH(ROW(345:345),F:F,0),1),"")</f>
        <v/>
      </c>
      <c r="P347" t="str" cm="1">
        <f t="array" ref="P347">IFERROR(INDEX(D:D,MATCH(ROW(345:345),G:G,0),1),"")</f>
        <v/>
      </c>
      <c r="R347" t="str" cm="1">
        <f t="array" ref="R347">IFERROR(INDEX(D:D,MATCH(ROW(345:345),H:H,0),1),"")</f>
        <v>831619　事務所火災保険料</v>
      </c>
      <c r="T347" t="str" cm="1">
        <f t="array" ref="T347">IFERROR(INDEX(D:D,MATCH(ROW(345:345),I:I,0),1),"")</f>
        <v>831619　事務所火災保険料</v>
      </c>
      <c r="V347" t="str" cm="1">
        <f t="array" ref="V347">IFERROR(INDEX(D:D,MATCH(ROW(345:345),J:J,0),1),"")</f>
        <v>831619　事務所火災保険料</v>
      </c>
    </row>
    <row r="348" spans="4:22" x14ac:dyDescent="0.4">
      <c r="D348" t="s">
        <v>467</v>
      </c>
      <c r="E348">
        <f>COUNTIF($D$3:D348,"*"&amp;$B$3&amp;"*")</f>
        <v>0</v>
      </c>
      <c r="F348">
        <f>COUNTIF($D$3:D348,"*"&amp;$B$4&amp;"*")</f>
        <v>0</v>
      </c>
      <c r="G348">
        <f>COUNTIF($D$3:D348,"*"&amp;$B$5&amp;"*")</f>
        <v>0</v>
      </c>
      <c r="H348">
        <f>COUNTIF($D$3:D348,"*"&amp;$B$6&amp;"*")</f>
        <v>346</v>
      </c>
      <c r="I348">
        <f>COUNTIF($D$3:D348,"*"&amp;$B$7&amp;"*")</f>
        <v>346</v>
      </c>
      <c r="J348">
        <f>COUNTIF($D$3:D348,"*"&amp;$B$8&amp;"*")</f>
        <v>346</v>
      </c>
      <c r="L348" t="str" cm="1">
        <f t="array" ref="L348">IFERROR(INDEX(D:D,MATCH(ROW(346:346),E:E,0),1),"")</f>
        <v/>
      </c>
      <c r="N348" t="str" cm="1">
        <f t="array" ref="N348">IFERROR(INDEX(D:D,MATCH(ROW(346:346),F:F,0),1),"")</f>
        <v/>
      </c>
      <c r="P348" t="str" cm="1">
        <f t="array" ref="P348">IFERROR(INDEX(D:D,MATCH(ROW(346:346),G:G,0),1),"")</f>
        <v/>
      </c>
      <c r="R348" t="str" cm="1">
        <f t="array" ref="R348">IFERROR(INDEX(D:D,MATCH(ROW(346:346),H:H,0),1),"")</f>
        <v>831622　瑕疵担保保険料</v>
      </c>
      <c r="T348" t="str" cm="1">
        <f t="array" ref="T348">IFERROR(INDEX(D:D,MATCH(ROW(346:346),I:I,0),1),"")</f>
        <v>831622　瑕疵担保保険料</v>
      </c>
      <c r="V348" t="str" cm="1">
        <f t="array" ref="V348">IFERROR(INDEX(D:D,MATCH(ROW(346:346),J:J,0),1),"")</f>
        <v>831622　瑕疵担保保険料</v>
      </c>
    </row>
    <row r="349" spans="4:22" x14ac:dyDescent="0.4">
      <c r="D349" t="s">
        <v>468</v>
      </c>
      <c r="E349">
        <f>COUNTIF($D$3:D349,"*"&amp;$B$3&amp;"*")</f>
        <v>0</v>
      </c>
      <c r="F349">
        <f>COUNTIF($D$3:D349,"*"&amp;$B$4&amp;"*")</f>
        <v>0</v>
      </c>
      <c r="G349">
        <f>COUNTIF($D$3:D349,"*"&amp;$B$5&amp;"*")</f>
        <v>0</v>
      </c>
      <c r="H349">
        <f>COUNTIF($D$3:D349,"*"&amp;$B$6&amp;"*")</f>
        <v>347</v>
      </c>
      <c r="I349">
        <f>COUNTIF($D$3:D349,"*"&amp;$B$7&amp;"*")</f>
        <v>347</v>
      </c>
      <c r="J349">
        <f>COUNTIF($D$3:D349,"*"&amp;$B$8&amp;"*")</f>
        <v>347</v>
      </c>
      <c r="L349" t="str" cm="1">
        <f t="array" ref="L349">IFERROR(INDEX(D:D,MATCH(ROW(347:347),E:E,0),1),"")</f>
        <v/>
      </c>
      <c r="N349" t="str" cm="1">
        <f t="array" ref="N349">IFERROR(INDEX(D:D,MATCH(ROW(347:347),F:F,0),1),"")</f>
        <v/>
      </c>
      <c r="P349" t="str" cm="1">
        <f t="array" ref="P349">IFERROR(INDEX(D:D,MATCH(ROW(347:347),G:G,0),1),"")</f>
        <v/>
      </c>
      <c r="R349" t="str" cm="1">
        <f t="array" ref="R349">IFERROR(INDEX(D:D,MATCH(ROW(347:347),H:H,0),1),"")</f>
        <v>831695　保険料/その他</v>
      </c>
      <c r="T349" t="str" cm="1">
        <f t="array" ref="T349">IFERROR(INDEX(D:D,MATCH(ROW(347:347),I:I,0),1),"")</f>
        <v>831695　保険料/その他</v>
      </c>
      <c r="V349" t="str" cm="1">
        <f t="array" ref="V349">IFERROR(INDEX(D:D,MATCH(ROW(347:347),J:J,0),1),"")</f>
        <v>831695　保険料/その他</v>
      </c>
    </row>
    <row r="350" spans="4:22" x14ac:dyDescent="0.4">
      <c r="D350" t="s">
        <v>469</v>
      </c>
      <c r="E350">
        <f>COUNTIF($D$3:D350,"*"&amp;$B$3&amp;"*")</f>
        <v>0</v>
      </c>
      <c r="F350">
        <f>COUNTIF($D$3:D350,"*"&amp;$B$4&amp;"*")</f>
        <v>0</v>
      </c>
      <c r="G350">
        <f>COUNTIF($D$3:D350,"*"&amp;$B$5&amp;"*")</f>
        <v>0</v>
      </c>
      <c r="H350">
        <f>COUNTIF($D$3:D350,"*"&amp;$B$6&amp;"*")</f>
        <v>348</v>
      </c>
      <c r="I350">
        <f>COUNTIF($D$3:D350,"*"&amp;$B$7&amp;"*")</f>
        <v>348</v>
      </c>
      <c r="J350">
        <f>COUNTIF($D$3:D350,"*"&amp;$B$8&amp;"*")</f>
        <v>348</v>
      </c>
      <c r="L350" t="str" cm="1">
        <f t="array" ref="L350">IFERROR(INDEX(D:D,MATCH(ROW(348:348),E:E,0),1),"")</f>
        <v/>
      </c>
      <c r="N350" t="str" cm="1">
        <f t="array" ref="N350">IFERROR(INDEX(D:D,MATCH(ROW(348:348),F:F,0),1),"")</f>
        <v/>
      </c>
      <c r="P350" t="str" cm="1">
        <f t="array" ref="P350">IFERROR(INDEX(D:D,MATCH(ROW(348:348),G:G,0),1),"")</f>
        <v/>
      </c>
      <c r="R350" t="str" cm="1">
        <f t="array" ref="R350">IFERROR(INDEX(D:D,MATCH(ROW(348:348),H:H,0),1),"")</f>
        <v>831913　各種工事検査料</v>
      </c>
      <c r="T350" t="str" cm="1">
        <f t="array" ref="T350">IFERROR(INDEX(D:D,MATCH(ROW(348:348),I:I,0),1),"")</f>
        <v>831913　各種工事検査料</v>
      </c>
      <c r="V350" t="str" cm="1">
        <f t="array" ref="V350">IFERROR(INDEX(D:D,MATCH(ROW(348:348),J:J,0),1),"")</f>
        <v>831913　各種工事検査料</v>
      </c>
    </row>
    <row r="351" spans="4:22" x14ac:dyDescent="0.4">
      <c r="D351" t="s">
        <v>470</v>
      </c>
      <c r="E351">
        <f>COUNTIF($D$3:D351,"*"&amp;$B$3&amp;"*")</f>
        <v>0</v>
      </c>
      <c r="F351">
        <f>COUNTIF($D$3:D351,"*"&amp;$B$4&amp;"*")</f>
        <v>0</v>
      </c>
      <c r="G351">
        <f>COUNTIF($D$3:D351,"*"&amp;$B$5&amp;"*")</f>
        <v>0</v>
      </c>
      <c r="H351">
        <f>COUNTIF($D$3:D351,"*"&amp;$B$6&amp;"*")</f>
        <v>349</v>
      </c>
      <c r="I351">
        <f>COUNTIF($D$3:D351,"*"&amp;$B$7&amp;"*")</f>
        <v>349</v>
      </c>
      <c r="J351">
        <f>COUNTIF($D$3:D351,"*"&amp;$B$8&amp;"*")</f>
        <v>349</v>
      </c>
      <c r="L351" t="str" cm="1">
        <f t="array" ref="L351">IFERROR(INDEX(D:D,MATCH(ROW(349:349),E:E,0),1),"")</f>
        <v/>
      </c>
      <c r="N351" t="str" cm="1">
        <f t="array" ref="N351">IFERROR(INDEX(D:D,MATCH(ROW(349:349),F:F,0),1),"")</f>
        <v/>
      </c>
      <c r="P351" t="str" cm="1">
        <f t="array" ref="P351">IFERROR(INDEX(D:D,MATCH(ROW(349:349),G:G,0),1),"")</f>
        <v/>
      </c>
      <c r="R351" t="str" cm="1">
        <f t="array" ref="R351">IFERROR(INDEX(D:D,MATCH(ROW(349:349),H:H,0),1),"")</f>
        <v>831916　瑕疵検査手数料</v>
      </c>
      <c r="T351" t="str" cm="1">
        <f t="array" ref="T351">IFERROR(INDEX(D:D,MATCH(ROW(349:349),I:I,0),1),"")</f>
        <v>831916　瑕疵検査手数料</v>
      </c>
      <c r="V351" t="str" cm="1">
        <f t="array" ref="V351">IFERROR(INDEX(D:D,MATCH(ROW(349:349),J:J,0),1),"")</f>
        <v>831916　瑕疵検査手数料</v>
      </c>
    </row>
    <row r="352" spans="4:22" x14ac:dyDescent="0.4">
      <c r="D352" t="s">
        <v>471</v>
      </c>
      <c r="E352">
        <f>COUNTIF($D$3:D352,"*"&amp;$B$3&amp;"*")</f>
        <v>0</v>
      </c>
      <c r="F352">
        <f>COUNTIF($D$3:D352,"*"&amp;$B$4&amp;"*")</f>
        <v>0</v>
      </c>
      <c r="G352">
        <f>COUNTIF($D$3:D352,"*"&amp;$B$5&amp;"*")</f>
        <v>0</v>
      </c>
      <c r="H352">
        <f>COUNTIF($D$3:D352,"*"&amp;$B$6&amp;"*")</f>
        <v>350</v>
      </c>
      <c r="I352">
        <f>COUNTIF($D$3:D352,"*"&amp;$B$7&amp;"*")</f>
        <v>350</v>
      </c>
      <c r="J352">
        <f>COUNTIF($D$3:D352,"*"&amp;$B$8&amp;"*")</f>
        <v>350</v>
      </c>
      <c r="L352" t="str" cm="1">
        <f t="array" ref="L352">IFERROR(INDEX(D:D,MATCH(ROW(350:350),E:E,0),1),"")</f>
        <v/>
      </c>
      <c r="N352" t="str" cm="1">
        <f t="array" ref="N352">IFERROR(INDEX(D:D,MATCH(ROW(350:350),F:F,0),1),"")</f>
        <v/>
      </c>
      <c r="P352" t="str" cm="1">
        <f t="array" ref="P352">IFERROR(INDEX(D:D,MATCH(ROW(350:350),G:G,0),1),"")</f>
        <v/>
      </c>
      <c r="R352" t="str" cm="1">
        <f t="array" ref="R352">IFERROR(INDEX(D:D,MATCH(ROW(350:350),H:H,0),1),"")</f>
        <v>831919　鉄筋検査代(第三者機関)</v>
      </c>
      <c r="T352" t="str" cm="1">
        <f t="array" ref="T352">IFERROR(INDEX(D:D,MATCH(ROW(350:350),I:I,0),1),"")</f>
        <v>831919　鉄筋検査代(第三者機関)</v>
      </c>
      <c r="V352" t="str" cm="1">
        <f t="array" ref="V352">IFERROR(INDEX(D:D,MATCH(ROW(350:350),J:J,0),1),"")</f>
        <v>831919　鉄筋検査代(第三者機関)</v>
      </c>
    </row>
    <row r="353" spans="4:22" x14ac:dyDescent="0.4">
      <c r="D353" t="s">
        <v>472</v>
      </c>
      <c r="E353">
        <f>COUNTIF($D$3:D353,"*"&amp;$B$3&amp;"*")</f>
        <v>0</v>
      </c>
      <c r="F353">
        <f>COUNTIF($D$3:D353,"*"&amp;$B$4&amp;"*")</f>
        <v>0</v>
      </c>
      <c r="G353">
        <f>COUNTIF($D$3:D353,"*"&amp;$B$5&amp;"*")</f>
        <v>0</v>
      </c>
      <c r="H353">
        <f>COUNTIF($D$3:D353,"*"&amp;$B$6&amp;"*")</f>
        <v>351</v>
      </c>
      <c r="I353">
        <f>COUNTIF($D$3:D353,"*"&amp;$B$7&amp;"*")</f>
        <v>351</v>
      </c>
      <c r="J353">
        <f>COUNTIF($D$3:D353,"*"&amp;$B$8&amp;"*")</f>
        <v>351</v>
      </c>
      <c r="L353" t="str" cm="1">
        <f t="array" ref="L353">IFERROR(INDEX(D:D,MATCH(ROW(351:351),E:E,0),1),"")</f>
        <v/>
      </c>
      <c r="N353" t="str" cm="1">
        <f t="array" ref="N353">IFERROR(INDEX(D:D,MATCH(ROW(351:351),F:F,0),1),"")</f>
        <v/>
      </c>
      <c r="P353" t="str" cm="1">
        <f t="array" ref="P353">IFERROR(INDEX(D:D,MATCH(ROW(351:351),G:G,0),1),"")</f>
        <v/>
      </c>
      <c r="R353" t="str" cm="1">
        <f t="array" ref="R353">IFERROR(INDEX(D:D,MATCH(ROW(351:351),H:H,0),1),"")</f>
        <v>831995　検査料/その他</v>
      </c>
      <c r="T353" t="str" cm="1">
        <f t="array" ref="T353">IFERROR(INDEX(D:D,MATCH(ROW(351:351),I:I,0),1),"")</f>
        <v>831995　検査料/その他</v>
      </c>
      <c r="V353" t="str" cm="1">
        <f t="array" ref="V353">IFERROR(INDEX(D:D,MATCH(ROW(351:351),J:J,0),1),"")</f>
        <v>831995　検査料/その他</v>
      </c>
    </row>
  </sheetData>
  <sheetProtection algorithmName="SHA-512" hashValue="FyexXyeJrUd8Tiw8ofFb3HJ2E8dmzSSXs46nn+QTYvyqDfXINNGXnQP9qgH4LH6no5LzdWrAufUc88jlMd0hCQ==" saltValue="bNaUnpJW1uWWFqILEQuyHA==" spinCount="100000" sheet="1" objects="1" scenarios="1" selectLockedCells="1"/>
  <phoneticPr fontId="2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F7B5-35A6-4B50-8FB0-5767522B21DE}">
  <sheetPr codeName="Sheet6"/>
  <dimension ref="B2:B6"/>
  <sheetViews>
    <sheetView workbookViewId="0">
      <selection activeCell="AE2" sqref="AE2:AL3"/>
    </sheetView>
  </sheetViews>
  <sheetFormatPr defaultColWidth="8.875" defaultRowHeight="18.75" x14ac:dyDescent="0.4"/>
  <cols>
    <col min="2" max="2" width="13.375" bestFit="1" customWidth="1"/>
  </cols>
  <sheetData>
    <row r="2" spans="2:2" x14ac:dyDescent="0.4">
      <c r="B2" t="s">
        <v>473</v>
      </c>
    </row>
    <row r="3" spans="2:2" x14ac:dyDescent="0.4">
      <c r="B3" s="2">
        <v>0.1</v>
      </c>
    </row>
    <row r="4" spans="2:2" x14ac:dyDescent="0.4">
      <c r="B4" s="1" t="s">
        <v>80</v>
      </c>
    </row>
    <row r="5" spans="2:2" x14ac:dyDescent="0.4">
      <c r="B5" t="s">
        <v>81</v>
      </c>
    </row>
    <row r="6" spans="2:2" x14ac:dyDescent="0.4">
      <c r="B6" t="s">
        <v>83</v>
      </c>
    </row>
  </sheetData>
  <sheetProtection algorithmName="SHA-512" hashValue="0PDvRuZMFPNIfLxrolYwYqnZ5mqF7u4ZqSrwCB9Ye00/hd01UMsT8753jkpWHPDkLCbJIrIZVBMw+uQ2R+Cb3w==" saltValue="QsA0FZdG6gvzIa9wcEa8Sg==" spinCount="100000" sheet="1" objects="1" scenarios="1" selectLockedCell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請求書入力説明</vt:lpstr>
      <vt:lpstr>入力フォーム</vt:lpstr>
      <vt:lpstr>【自動転記】請求書_材料その他用（提出用）</vt:lpstr>
      <vt:lpstr>【直接入力】請求書_材料その他用（提出用)</vt:lpstr>
      <vt:lpstr>【手書き】請求書_材料その他用（提出用）</vt:lpstr>
      <vt:lpstr>工種一覧</vt:lpstr>
      <vt:lpstr>消費税区分</vt:lpstr>
      <vt:lpstr>'【自動転記】請求書_材料その他用（提出用）'!Print_Area</vt:lpstr>
      <vt:lpstr>'【手書き】請求書_材料その他用（提出用）'!Print_Area</vt:lpstr>
      <vt:lpstr>'【直接入力】請求書_材料その他用（提出用)'!Print_Area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米田 直人</dc:creator>
  <cp:keywords/>
  <dc:description/>
  <cp:lastModifiedBy>米田 直人</cp:lastModifiedBy>
  <cp:revision/>
  <cp:lastPrinted>2023-08-21T01:04:19Z</cp:lastPrinted>
  <dcterms:created xsi:type="dcterms:W3CDTF">2023-04-21T01:39:40Z</dcterms:created>
  <dcterms:modified xsi:type="dcterms:W3CDTF">2023-08-25T04:02:54Z</dcterms:modified>
  <cp:category/>
  <cp:contentStatus/>
</cp:coreProperties>
</file>